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3\Tabelas em Excel Finais\"/>
    </mc:Choice>
  </mc:AlternateContent>
  <bookViews>
    <workbookView xWindow="0" yWindow="0" windowWidth="15360" windowHeight="7605" activeTab="1"/>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82" r:id="rId32"/>
    <sheet name="Tabela 32" sheetId="70" r:id="rId33"/>
    <sheet name="Tabela 33" sheetId="87" r:id="rId34"/>
    <sheet name="Tabela 34" sheetId="84" r:id="rId35"/>
    <sheet name="Tabela 35" sheetId="40" r:id="rId36"/>
    <sheet name="Tabela 36" sheetId="73" r:id="rId37"/>
    <sheet name="Tabela 37" sheetId="85" r:id="rId38"/>
    <sheet name="Tabela 38" sheetId="88" r:id="rId39"/>
    <sheet name="Tabela 39" sheetId="80" r:id="rId40"/>
    <sheet name="Tabela 40" sheetId="83" r:id="rId41"/>
    <sheet name="Tabela 41" sheetId="74" r:id="rId42"/>
    <sheet name="Tablela 42" sheetId="90" r:id="rId43"/>
    <sheet name="Tabela 43" sheetId="50" r:id="rId44"/>
    <sheet name="Tabela 44" sheetId="49" r:id="rId45"/>
    <sheet name="Tabela 45" sheetId="89" r:id="rId46"/>
    <sheet name="Tabela 46" sheetId="61" r:id="rId47"/>
    <sheet name="Tabela 47" sheetId="54" r:id="rId48"/>
    <sheet name="Tabela 48" sheetId="55" r:id="rId49"/>
    <sheet name="Tabela 49" sheetId="58" r:id="rId50"/>
    <sheet name="Tabela 50" sheetId="62" r:id="rId51"/>
    <sheet name="Tabela 51" sheetId="63" r:id="rId52"/>
    <sheet name="Tabela 52" sheetId="64" r:id="rId53"/>
    <sheet name="Tabela 53" sheetId="65" r:id="rId54"/>
    <sheet name="Tabela 54" sheetId="76" r:id="rId55"/>
    <sheet name="Tabela 55" sheetId="66" r:id="rId56"/>
    <sheet name="Tabela 56" sheetId="67" r:id="rId57"/>
    <sheet name="Tabela 57" sheetId="68" r:id="rId58"/>
    <sheet name="Folha1" sheetId="69" r:id="rId59"/>
  </sheets>
  <definedNames>
    <definedName name="_xlnm.Print_Area" localSheetId="39">'Tabela 39'!$A$1:$E$24</definedName>
    <definedName name="_xlnm.Print_Area" localSheetId="47">'Tabela 47'!$A$1:$E$26</definedName>
  </definedNames>
  <calcPr calcId="162913"/>
</workbook>
</file>

<file path=xl/calcChain.xml><?xml version="1.0" encoding="utf-8"?>
<calcChain xmlns="http://schemas.openxmlformats.org/spreadsheetml/2006/main">
  <c r="D19" i="85" l="1"/>
  <c r="G6" i="85"/>
  <c r="B21" i="74" l="1"/>
  <c r="C21" i="74"/>
  <c r="D22" i="74" s="1"/>
  <c r="D21" i="74"/>
  <c r="E21" i="74"/>
  <c r="E22" i="74"/>
  <c r="C22" i="74" l="1"/>
  <c r="E7" i="15" l="1"/>
  <c r="I15" i="9" l="1"/>
  <c r="H15" i="9"/>
  <c r="G15" i="9"/>
  <c r="F15" i="9"/>
  <c r="E15" i="9"/>
  <c r="D15" i="9"/>
  <c r="C15" i="9"/>
  <c r="B15" i="9"/>
  <c r="H10" i="9" l="1"/>
  <c r="G10" i="9"/>
  <c r="F10" i="9"/>
  <c r="D10" i="9"/>
  <c r="C10" i="9"/>
  <c r="B10" i="9"/>
  <c r="S7" i="73" l="1"/>
  <c r="S6" i="73"/>
  <c r="D11" i="76" l="1"/>
  <c r="J12" i="9" l="1"/>
  <c r="E11" i="76" l="1"/>
  <c r="K12" i="9" l="1"/>
  <c r="K15" i="9"/>
  <c r="K14" i="9"/>
  <c r="K13" i="9"/>
  <c r="K10" i="9"/>
  <c r="K9" i="9"/>
  <c r="K8" i="9"/>
  <c r="K7" i="9"/>
  <c r="C11" i="76" l="1"/>
  <c r="B11" i="76"/>
  <c r="E15" i="15" l="1"/>
  <c r="D15" i="15"/>
  <c r="C15" i="15"/>
  <c r="B15" i="15"/>
  <c r="E11" i="15"/>
  <c r="D11" i="15"/>
  <c r="C11" i="15"/>
  <c r="B11" i="15"/>
  <c r="E14" i="15"/>
  <c r="D14" i="15"/>
  <c r="C14" i="15"/>
  <c r="E10" i="15"/>
  <c r="D10" i="15"/>
  <c r="C10" i="15"/>
  <c r="D7" i="15"/>
  <c r="C7" i="15"/>
  <c r="F7" i="15" l="1"/>
  <c r="F14" i="15"/>
  <c r="F10" i="15"/>
  <c r="I10" i="9" l="1"/>
  <c r="E10" i="9"/>
  <c r="C4" i="23" l="1"/>
  <c r="D4" i="23" s="1"/>
  <c r="E4" i="23" s="1"/>
  <c r="M15" i="9" l="1"/>
  <c r="M14" i="9"/>
  <c r="M13" i="9"/>
  <c r="M12" i="9"/>
  <c r="M10" i="9"/>
  <c r="M9" i="9"/>
  <c r="M8" i="9"/>
  <c r="M7" i="9"/>
  <c r="L15" i="9"/>
  <c r="L14" i="9"/>
  <c r="L13" i="9"/>
  <c r="L12" i="9"/>
  <c r="L10" i="9"/>
  <c r="L9" i="9"/>
  <c r="L8" i="9"/>
  <c r="L7" i="9"/>
  <c r="J14" i="9" l="1"/>
  <c r="J13" i="9"/>
  <c r="J9" i="9"/>
  <c r="J8" i="9"/>
  <c r="J7" i="9"/>
  <c r="J10" i="9" l="1"/>
  <c r="J15" i="9"/>
  <c r="E4" i="22" l="1"/>
  <c r="H4" i="22" s="1"/>
  <c r="K4" i="22" s="1"/>
  <c r="H4" i="19"/>
  <c r="K4" i="19" s="1"/>
</calcChain>
</file>

<file path=xl/sharedStrings.xml><?xml version="1.0" encoding="utf-8"?>
<sst xmlns="http://schemas.openxmlformats.org/spreadsheetml/2006/main" count="1431" uniqueCount="524">
  <si>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</si>
  <si>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</si>
  <si>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</si>
  <si>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</si>
  <si>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</si>
  <si>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</si>
  <si>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</si>
  <si>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</si>
  <si>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</si>
  <si>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</si>
  <si>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</si>
  <si>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</si>
  <si>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</si>
  <si>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</si>
  <si>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</si>
  <si>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</si>
  <si>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</si>
  <si>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</si>
  <si>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</si>
  <si>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</si>
  <si>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</si>
  <si>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</si>
  <si>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</si>
  <si>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</si>
  <si>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</si>
  <si>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</si>
  <si>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</si>
  <si>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</si>
  <si>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t>Afetos à Atividade Doméstica</t>
  </si>
  <si>
    <t>Afetos à Atividade Internacional</t>
  </si>
  <si>
    <t>Grande Dimensão</t>
  </si>
  <si>
    <t>Média Dimensão</t>
  </si>
  <si>
    <t>Pequena Dimensão</t>
  </si>
  <si>
    <t>Chefias</t>
  </si>
  <si>
    <t>Específicas</t>
  </si>
  <si>
    <t>Administrativas</t>
  </si>
  <si>
    <t>Auxiliares</t>
  </si>
  <si>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</si>
  <si>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</si>
  <si>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</si>
  <si>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</si>
  <si>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</si>
  <si>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</si>
  <si>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</si>
  <si>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</si>
  <si>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</si>
  <si>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</si>
  <si>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</si>
  <si>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</si>
  <si>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</si>
  <si>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</si>
  <si>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</si>
  <si>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</si>
  <si>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</si>
  <si>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</si>
  <si>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</si>
  <si>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</si>
  <si>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</si>
  <si>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</si>
  <si>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</si>
  <si>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</si>
  <si>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</si>
  <si>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</si>
  <si>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</si>
  <si>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</si>
  <si>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</si>
  <si>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</si>
  <si>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</si>
  <si>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</si>
  <si>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</si>
  <si>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</si>
  <si>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</si>
  <si>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</si>
  <si>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</si>
  <si>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</si>
  <si>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</si>
  <si>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</si>
  <si>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</si>
  <si>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</si>
  <si>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</si>
  <si>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</si>
  <si>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</si>
  <si>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</si>
  <si>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</si>
  <si>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</si>
  <si>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</si>
  <si>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</si>
  <si>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</si>
  <si>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</si>
  <si>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</si>
  <si>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</si>
  <si>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</si>
  <si>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</si>
  <si>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</si>
  <si>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</si>
  <si>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</si>
  <si>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</si>
  <si>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</si>
  <si>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</si>
  <si>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</si>
  <si>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</si>
  <si>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</si>
  <si>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</si>
  <si>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</si>
  <si>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</si>
  <si>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</si>
  <si>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</si>
  <si>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</si>
  <si>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</si>
  <si>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</si>
  <si>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</si>
  <si>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</si>
  <si>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</si>
  <si>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</si>
  <si>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</si>
  <si>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</si>
  <si>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</si>
  <si>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</si>
  <si>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</si>
  <si>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</si>
  <si>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</si>
  <si>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</si>
  <si>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</si>
  <si>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</si>
  <si>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</si>
  <si>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</si>
  <si>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</si>
  <si>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</si>
  <si>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</si>
  <si>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</si>
  <si>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</si>
  <si>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</si>
  <si>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</si>
  <si>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</si>
  <si>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Número de ATMs das Instituições Financeiras Associadas</t>
  </si>
  <si>
    <t>Rede Multibanco</t>
  </si>
  <si>
    <t>Rede Própria</t>
  </si>
  <si>
    <t>Fonte: SIBS, IFs, APB.</t>
  </si>
  <si>
    <t>Número de Utilizadores de Homebanking</t>
  </si>
  <si>
    <t>Indicadores de Cobertura Bancária</t>
  </si>
  <si>
    <t>Análise de solvabilidade</t>
  </si>
  <si>
    <t>Indicadores de Eficiência</t>
  </si>
  <si>
    <t>Atividade Internacional</t>
  </si>
  <si>
    <t>Ativo (milhões €)</t>
  </si>
  <si>
    <t>Em Valor de Ativo (milhões €)</t>
  </si>
  <si>
    <t>Em % do total</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</si>
  <si>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</si>
  <si>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</si>
  <si>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</si>
  <si>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</si>
  <si>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</si>
  <si>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</si>
  <si>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</si>
  <si>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</si>
  <si>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</si>
  <si>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</si>
  <si>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Margem Financeira (MF)</t>
  </si>
  <si>
    <t>Resultados de Serviços e Comissões</t>
  </si>
  <si>
    <t>Resultados de Operações Financeiras</t>
  </si>
  <si>
    <t>Outros Resultados</t>
  </si>
  <si>
    <t>Provisões e Similares</t>
  </si>
  <si>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</si>
  <si>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</si>
  <si>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</si>
  <si>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</si>
  <si>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</si>
  <si>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</si>
  <si>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</si>
  <si>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</si>
  <si>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</si>
  <si>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</si>
  <si>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</si>
  <si>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</si>
  <si>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t>Impostos sobre o rendimento (IRC)</t>
  </si>
  <si>
    <t>Taxa de Imposto sobre o Rendimento (%)</t>
  </si>
  <si>
    <t>Impostos sobre o rendimento suportados no estrangeiro líquidos de dedução por dupla tributação</t>
  </si>
  <si>
    <t>Tributações autónomas</t>
  </si>
  <si>
    <t>Total de Derramas, Tributações Autónomas e Imposto Sobre o Rendimento Suportado no Estrangeiro</t>
  </si>
  <si>
    <t>Taxa Social Única</t>
  </si>
  <si>
    <t>Encargo com pensões</t>
  </si>
  <si>
    <t>Outros encargos</t>
  </si>
  <si>
    <t>Ativo Total (Milhões €)</t>
  </si>
  <si>
    <t>Fundos Próprios (Milhões €)</t>
  </si>
  <si>
    <t>Common Equity Tier 1 (CET1)</t>
  </si>
  <si>
    <t>Fundos Próprios Elegíveis</t>
  </si>
  <si>
    <t>Ativos Ponderados pelo Risco (Milhões €)</t>
  </si>
  <si>
    <t>Risco de crédito</t>
  </si>
  <si>
    <t>Risco de mercado</t>
  </si>
  <si>
    <t>Risco operacional</t>
  </si>
  <si>
    <t>Posições em risco - Ajustamento da avaliação de crédito</t>
  </si>
  <si>
    <t>Ativos ponderados pelo risco</t>
  </si>
  <si>
    <t>Indicadores de Eficiência Por Empregado</t>
  </si>
  <si>
    <t>População por Empregado</t>
  </si>
  <si>
    <t>Produto Bancário por Empregado</t>
  </si>
  <si>
    <t>Indicadores de Eficiência Por Balcão</t>
  </si>
  <si>
    <t>Produto Bancário por Balcão</t>
  </si>
  <si>
    <t>Total (número de habitantes)</t>
  </si>
  <si>
    <t>Total (milhares €)</t>
  </si>
  <si>
    <t>Margem Financeira</t>
  </si>
  <si>
    <t>Produto Bancário</t>
  </si>
  <si>
    <t>Provisões e Imparidades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</si>
  <si>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</si>
  <si>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</si>
  <si>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</si>
  <si>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</si>
  <si>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</si>
  <si>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</si>
  <si>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</si>
  <si>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</si>
  <si>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</si>
  <si>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</si>
  <si>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</si>
  <si>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</si>
  <si>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</si>
  <si>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</si>
  <si>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</si>
  <si>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</si>
  <si>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</si>
  <si>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</si>
  <si>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</si>
  <si>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</si>
  <si>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Cost-to-Income</t>
  </si>
  <si>
    <t>Ativo Agregado (milhões €)</t>
  </si>
  <si>
    <t>Taxa de variação anual</t>
  </si>
  <si>
    <t>Percentagem no total do ativo consolidado</t>
  </si>
  <si>
    <t>Em percentagem do total de ativo</t>
  </si>
  <si>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</si>
  <si>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</si>
  <si>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</si>
  <si>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</si>
  <si>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</si>
  <si>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</si>
  <si>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</si>
  <si>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t>Ativos financeiros pelo justo valor através de outro rendimento integral</t>
  </si>
  <si>
    <t>Ativos financeiros pelo custo amortizado</t>
  </si>
  <si>
    <t>Títulos de dívida</t>
  </si>
  <si>
    <t>Empréstimos e adiantamentos</t>
  </si>
  <si>
    <t>Outros ativos</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</si>
  <si>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</si>
  <si>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</si>
  <si>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</si>
  <si>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</si>
  <si>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</si>
  <si>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</si>
  <si>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</si>
  <si>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</si>
  <si>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</si>
  <si>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</si>
  <si>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</si>
  <si>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</si>
  <si>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</si>
  <si>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</si>
  <si>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</si>
  <si>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</si>
  <si>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</si>
  <si>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</si>
  <si>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</si>
  <si>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</si>
  <si>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</si>
  <si>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Rácio de NPL's</t>
  </si>
  <si>
    <t>Rácio de cobertura de NPL's</t>
  </si>
  <si>
    <t>Posições curtas</t>
  </si>
  <si>
    <t>Títulos de dívida emitidos</t>
  </si>
  <si>
    <t>Outros passivos financeiros</t>
  </si>
  <si>
    <t>Outros passivos</t>
  </si>
  <si>
    <t>Empréstimos a sociedades não financeiras</t>
  </si>
  <si>
    <t>Total de empréstimos a sociedades não financeiras (valor bruto)</t>
  </si>
  <si>
    <t xml:space="preserve">    Asset-backed securities</t>
  </si>
  <si>
    <t xml:space="preserve">    Contratos híbridos</t>
  </si>
  <si>
    <t>Contas correntes / depósitos overnight</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</si>
  <si>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</si>
  <si>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</si>
  <si>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</si>
  <si>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</si>
  <si>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</si>
  <si>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</si>
  <si>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</si>
  <si>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</si>
  <si>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</si>
  <si>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</si>
  <si>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</si>
  <si>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</si>
  <si>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</si>
  <si>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</si>
  <si>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</si>
  <si>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</si>
  <si>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</si>
  <si>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</si>
  <si>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</si>
  <si>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</si>
  <si>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</si>
  <si>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</si>
  <si>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</si>
  <si>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</si>
  <si>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</si>
  <si>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</si>
  <si>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</si>
  <si>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</si>
  <si>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</si>
  <si>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</si>
  <si>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</si>
  <si>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</si>
  <si>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</si>
  <si>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</si>
  <si>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</si>
  <si>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</si>
  <si>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</si>
  <si>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</si>
  <si>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</si>
  <si>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</si>
  <si>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</si>
  <si>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</si>
  <si>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</si>
  <si>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</si>
  <si>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</si>
  <si>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</si>
  <si>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</si>
  <si>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</si>
  <si>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t>Encargos fiscais</t>
  </si>
  <si>
    <t>Encargos parafiscais</t>
  </si>
  <si>
    <t>Nota: Atividade consolidada de seis grupos bancários associados.</t>
  </si>
  <si>
    <t>Número Global de Colaboradores</t>
  </si>
  <si>
    <t>Contribuição para a taxa de variação do número de colaboradores</t>
  </si>
  <si>
    <t>Número de Colaboradores</t>
  </si>
  <si>
    <t xml:space="preserve">Caixa e disponibilidades </t>
  </si>
  <si>
    <t>Taxa de crescimento anual</t>
  </si>
  <si>
    <t>Em % do total de activo</t>
  </si>
  <si>
    <t>Ativos financeiros contabilizados ao justo valor através de resultados</t>
  </si>
  <si>
    <t>Derivados (milhões €)</t>
  </si>
  <si>
    <t>Instrumentos de capital próprio (milhões €)</t>
  </si>
  <si>
    <t>Titulos de dívida (milhões €)</t>
  </si>
  <si>
    <t>Empréstimos (milhões €)</t>
  </si>
  <si>
    <t>Bancos centrais</t>
  </si>
  <si>
    <t>Instituições de crédito</t>
  </si>
  <si>
    <t>Empresas e administração pública</t>
  </si>
  <si>
    <t>Particulares habitação</t>
  </si>
  <si>
    <t>Particulares consumo e outros fins</t>
  </si>
  <si>
    <t>Total de empréstimos</t>
  </si>
  <si>
    <t>Total de imparidades</t>
  </si>
  <si>
    <t>Total líquido</t>
  </si>
  <si>
    <t>Taxa de variaçao anual</t>
  </si>
  <si>
    <t>Em % do total de empréstimos</t>
  </si>
  <si>
    <t>Total de Passivo</t>
  </si>
  <si>
    <t>Passivos financeiros contabilizados ao justo valor através de resultados</t>
  </si>
  <si>
    <t>Em % do total de balanço</t>
  </si>
  <si>
    <t>Passivos financeiros ao custo amortizado</t>
  </si>
  <si>
    <t>Em percentagem do total de balanço</t>
  </si>
  <si>
    <t>Capitais Próprios</t>
  </si>
  <si>
    <t>Total de Passivo e Capitais Próprios</t>
  </si>
  <si>
    <t>Total de depósitos</t>
  </si>
  <si>
    <t>Particulares</t>
  </si>
  <si>
    <t>Passivos financeiros contabilizaddos ao justo valor através de resultados</t>
  </si>
  <si>
    <t>Titulos de dívida emitidos (milhões €)</t>
  </si>
  <si>
    <t>Depósitos (milhões €)</t>
  </si>
  <si>
    <t>Outros passivos financeiros (milhões €)</t>
  </si>
  <si>
    <t>Total de Depósitos (milhões €)</t>
  </si>
  <si>
    <t>À vista [call] e a curto prazo [contas correntes]</t>
  </si>
  <si>
    <t>Cartões de crédito</t>
  </si>
  <si>
    <t>Contas comerciais a receber</t>
  </si>
  <si>
    <t>Locações financeiras</t>
  </si>
  <si>
    <t>Empréstimos para operações de revenda</t>
  </si>
  <si>
    <t>Outros empréstimos</t>
  </si>
  <si>
    <t>Adiantamentos que não sejam empréstimos</t>
  </si>
  <si>
    <r>
      <t xml:space="preserve">    Obrigações cobertas </t>
    </r>
    <r>
      <rPr>
        <i/>
        <sz val="10"/>
        <rFont val="Calibri"/>
        <family val="2"/>
        <scheme val="minor"/>
      </rPr>
      <t>(covered bonds)</t>
    </r>
  </si>
  <si>
    <t>Instrumentos financeiros compostos não convertíveis</t>
  </si>
  <si>
    <t>Total de títulos de dívida emitidos</t>
  </si>
  <si>
    <t>Total de ativo</t>
  </si>
  <si>
    <t>Goodwill negativo reconhecido nos resultados</t>
  </si>
  <si>
    <t>Resultado Líquido (RL)</t>
  </si>
  <si>
    <r>
      <t xml:space="preserve">Resultado Antes de Impostos </t>
    </r>
    <r>
      <rPr>
        <b/>
        <vertAlign val="superscript"/>
        <sz val="10"/>
        <color theme="1"/>
        <rFont val="Calibri"/>
        <family val="2"/>
      </rPr>
      <t>(1)</t>
    </r>
  </si>
  <si>
    <r>
      <t xml:space="preserve">Outros </t>
    </r>
    <r>
      <rPr>
        <vertAlign val="superscript"/>
        <sz val="10"/>
        <color theme="1"/>
        <rFont val="Calibri"/>
        <family val="2"/>
      </rPr>
      <t>(2)</t>
    </r>
  </si>
  <si>
    <r>
      <t xml:space="preserve">Matéria Coletável </t>
    </r>
    <r>
      <rPr>
        <b/>
        <vertAlign val="superscript"/>
        <sz val="10"/>
        <color theme="1"/>
        <rFont val="Calibri"/>
        <family val="2"/>
      </rPr>
      <t>(3)</t>
    </r>
  </si>
  <si>
    <r>
      <t xml:space="preserve">Ativo Total </t>
    </r>
    <r>
      <rPr>
        <vertAlign val="superscript"/>
        <sz val="10"/>
        <color theme="1"/>
        <rFont val="Calibri"/>
        <family val="2"/>
      </rPr>
      <t>(1)</t>
    </r>
  </si>
  <si>
    <r>
      <rPr>
        <i/>
        <sz val="10"/>
        <color theme="1"/>
        <rFont val="Calibri"/>
        <family val="2"/>
      </rPr>
      <t>Tier</t>
    </r>
    <r>
      <rPr>
        <sz val="10"/>
        <color theme="1"/>
        <rFont val="Calibri"/>
        <family val="2"/>
        <scheme val="minor"/>
      </rPr>
      <t xml:space="preserve"> 1</t>
    </r>
  </si>
  <si>
    <r>
      <rPr>
        <i/>
        <sz val="10"/>
        <color theme="1"/>
        <rFont val="Calibri"/>
        <family val="2"/>
      </rPr>
      <t>Tier</t>
    </r>
    <r>
      <rPr>
        <sz val="10"/>
        <color theme="1"/>
        <rFont val="Calibri"/>
        <family val="2"/>
        <scheme val="minor"/>
      </rPr>
      <t xml:space="preserve"> 2</t>
    </r>
  </si>
  <si>
    <r>
      <t xml:space="preserve">Rácios de Fundos Próprios (%) </t>
    </r>
    <r>
      <rPr>
        <b/>
        <vertAlign val="superscript"/>
        <sz val="10"/>
        <color theme="1"/>
        <rFont val="Calibri"/>
        <family val="2"/>
      </rPr>
      <t>(2)</t>
    </r>
  </si>
  <si>
    <t>Custos operacionais</t>
  </si>
  <si>
    <r>
      <t xml:space="preserve">Número Global de Empregados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</si>
  <si>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Empregado</t>
    </r>
  </si>
  <si>
    <r>
      <t xml:space="preserve">Custo Médio </t>
    </r>
    <r>
      <rPr>
        <b/>
        <vertAlign val="superscript"/>
        <sz val="10"/>
        <color theme="1"/>
        <rFont val="Calibri"/>
        <family val="2"/>
      </rPr>
      <t>(3)</t>
    </r>
    <r>
      <rPr>
        <b/>
        <sz val="10"/>
        <color theme="1"/>
        <rFont val="Calibri"/>
        <family val="2"/>
        <scheme val="minor"/>
      </rPr>
      <t xml:space="preserve"> por Empregado</t>
    </r>
  </si>
  <si>
    <r>
      <t xml:space="preserve">Número de Balcões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</si>
  <si>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Balcão</t>
    </r>
  </si>
  <si>
    <r>
      <rPr>
        <vertAlign val="superscript"/>
        <sz val="8"/>
        <color theme="1"/>
        <rFont val="Calibri"/>
        <family val="2"/>
      </rPr>
      <t>(1)</t>
    </r>
    <r>
      <rPr>
        <sz val="8"/>
        <color theme="1"/>
        <rFont val="Calibri"/>
        <family val="2"/>
        <scheme val="minor"/>
      </rPr>
      <t xml:space="preserve"> Inclui o número de balcões e colaboradores em Portugal, bem como das sucursais e escritórios de representação no exterior.</t>
    </r>
  </si>
  <si>
    <r>
      <t>Em % do número de colaboradores</t>
    </r>
    <r>
      <rPr>
        <vertAlign val="superscript"/>
        <sz val="10"/>
        <color rgb="FF000000"/>
        <rFont val="Calibri"/>
        <family val="2"/>
      </rPr>
      <t>(1)</t>
    </r>
    <r>
      <rPr>
        <sz val="10"/>
        <color rgb="FF000000"/>
        <rFont val="Calibri"/>
        <family val="2"/>
        <scheme val="minor"/>
      </rPr>
      <t xml:space="preserve">
afetos à atividade doméstica</t>
    </r>
  </si>
  <si>
    <r>
      <t xml:space="preserve">Formação à distância </t>
    </r>
    <r>
      <rPr>
        <vertAlign val="superscript"/>
        <sz val="10"/>
        <color theme="1"/>
        <rFont val="Calibri"/>
        <family val="2"/>
      </rPr>
      <t>(1)</t>
    </r>
  </si>
  <si>
    <r>
      <t xml:space="preserve">Formação </t>
    </r>
    <r>
      <rPr>
        <i/>
        <sz val="10"/>
        <color theme="1"/>
        <rFont val="Calibri"/>
        <family val="2"/>
        <scheme val="minor"/>
      </rPr>
      <t>online</t>
    </r>
    <r>
      <rPr>
        <sz val="10"/>
        <color theme="1"/>
        <rFont val="Calibri"/>
        <family val="2"/>
        <scheme val="minor"/>
      </rPr>
      <t xml:space="preserve">
</t>
    </r>
    <r>
      <rPr>
        <i/>
        <sz val="10"/>
        <color theme="1"/>
        <rFont val="Calibri"/>
        <family val="2"/>
      </rPr>
      <t>(e-learning)</t>
    </r>
  </si>
  <si>
    <r>
      <t xml:space="preserve">Total (milhares €) </t>
    </r>
    <r>
      <rPr>
        <vertAlign val="superscript"/>
        <sz val="10"/>
        <color rgb="FF000000"/>
        <rFont val="Calibri"/>
        <family val="2"/>
      </rPr>
      <t>(1)</t>
    </r>
  </si>
  <si>
    <r>
      <t xml:space="preserve">Taxa de variação anual </t>
    </r>
    <r>
      <rPr>
        <vertAlign val="superscript"/>
        <sz val="10"/>
        <color rgb="FF000000"/>
        <rFont val="Calibri"/>
        <family val="2"/>
        <scheme val="minor"/>
      </rPr>
      <t>(2)</t>
    </r>
  </si>
  <si>
    <r>
      <t xml:space="preserve">Em % dos gastos gerais  administrativos </t>
    </r>
    <r>
      <rPr>
        <vertAlign val="superscript"/>
        <sz val="10"/>
        <color rgb="FF000000"/>
        <rFont val="Calibri"/>
        <family val="2"/>
        <scheme val="minor"/>
      </rPr>
      <t>(3)</t>
    </r>
  </si>
  <si>
    <r>
      <t>Sistema Bancário Português (SBP)</t>
    </r>
    <r>
      <rPr>
        <b/>
        <vertAlign val="superscript"/>
        <sz val="10"/>
        <color theme="0"/>
        <rFont val="Calibri"/>
        <family val="2"/>
      </rPr>
      <t>(1)</t>
    </r>
  </si>
  <si>
    <r>
      <t>Por Dimensão</t>
    </r>
    <r>
      <rPr>
        <b/>
        <vertAlign val="superscript"/>
        <sz val="10"/>
        <color theme="1"/>
        <rFont val="Calibri"/>
        <family val="2"/>
      </rPr>
      <t>(1)</t>
    </r>
  </si>
  <si>
    <r>
      <t>Por Área de Negócio</t>
    </r>
    <r>
      <rPr>
        <b/>
        <vertAlign val="superscript"/>
        <sz val="10"/>
        <color theme="1"/>
        <rFont val="Calibri"/>
        <family val="2"/>
      </rPr>
      <t>(2)</t>
    </r>
  </si>
  <si>
    <r>
      <t xml:space="preserve">Análise de </t>
    </r>
    <r>
      <rPr>
        <b/>
        <i/>
        <sz val="10"/>
        <rFont val="Calibri"/>
        <family val="2"/>
      </rPr>
      <t>Performance</t>
    </r>
  </si>
  <si>
    <r>
      <t>Em Nº de Entidades</t>
    </r>
    <r>
      <rPr>
        <b/>
        <vertAlign val="superscript"/>
        <sz val="10"/>
        <rFont val="Calibri"/>
        <family val="2"/>
      </rPr>
      <t>(2)</t>
    </r>
  </si>
  <si>
    <r>
      <t>H</t>
    </r>
    <r>
      <rPr>
        <b/>
        <vertAlign val="superscript"/>
        <sz val="10"/>
        <color theme="0"/>
        <rFont val="Calibri"/>
        <family val="2"/>
      </rPr>
      <t>*</t>
    </r>
  </si>
  <si>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</si>
  <si>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</si>
  <si>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Número de sucursais e escritórios de representação no exterior</t>
  </si>
  <si>
    <r>
      <t xml:space="preserve">Número de ATMs da Rede Multibanco </t>
    </r>
    <r>
      <rPr>
        <b/>
        <vertAlign val="superscript"/>
        <sz val="10"/>
        <color theme="1"/>
        <rFont val="Calibri"/>
        <family val="2"/>
      </rPr>
      <t>(1)</t>
    </r>
  </si>
  <si>
    <t>Ativos financeiros</t>
  </si>
  <si>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</si>
  <si>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</si>
  <si>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t>Derramas</t>
    </r>
    <r>
      <rPr>
        <vertAlign val="superscript"/>
        <sz val="10"/>
        <color theme="1"/>
        <rFont val="Calibri"/>
        <family val="2"/>
      </rPr>
      <t xml:space="preserve"> (1)</t>
    </r>
  </si>
  <si>
    <t>Resultado Líquido</t>
  </si>
  <si>
    <t>Dívida pública</t>
  </si>
  <si>
    <t>Em % do total de empréstimos a clientes</t>
  </si>
  <si>
    <t>Outros emissores</t>
  </si>
  <si>
    <t>Títulos de dívida publica em % do ativo total</t>
  </si>
  <si>
    <t>Variação do justo valor dos elementos abrangidos pela carteira de cobertura do risco de taxa de juro</t>
  </si>
  <si>
    <t>Investimentos em subsidiárias, empreendimentos conjuntos e associadas</t>
  </si>
  <si>
    <t>Ativos tangíveis</t>
  </si>
  <si>
    <t>Ativos intangiveis</t>
  </si>
  <si>
    <t>Ativos por impostos</t>
  </si>
  <si>
    <t>Ativos não correntes e grupos para alienação classificados como detidos para venda</t>
  </si>
  <si>
    <t>Em % do total de outros ativos</t>
  </si>
  <si>
    <t>Em % do total de depósitos</t>
  </si>
  <si>
    <t>Em % do total de títulos de dívida emitidos</t>
  </si>
  <si>
    <t>Em % do total de outros passivos</t>
  </si>
  <si>
    <t>Total de outros passivos</t>
  </si>
  <si>
    <t>Provisões</t>
  </si>
  <si>
    <t>Passivos por impostos</t>
  </si>
  <si>
    <t>Capital social reembolsável à vista</t>
  </si>
  <si>
    <t>Passivos incluídos em grupos para alienação classificados como detidos para venda</t>
  </si>
  <si>
    <t>PIB Nacional (real)</t>
  </si>
  <si>
    <r>
      <t xml:space="preserve">Número de Contas Bancárias Ativas </t>
    </r>
    <r>
      <rPr>
        <b/>
        <vertAlign val="superscript"/>
        <sz val="10"/>
        <color theme="1"/>
        <rFont val="Calibri"/>
        <family val="2"/>
      </rPr>
      <t>(1)</t>
    </r>
  </si>
  <si>
    <r>
      <t xml:space="preserve">Número de Cartões de Crédito e Débito Ativos </t>
    </r>
    <r>
      <rPr>
        <b/>
        <vertAlign val="superscript"/>
        <sz val="10"/>
        <color theme="1"/>
        <rFont val="Calibri"/>
        <family val="2"/>
      </rPr>
      <t>(2)</t>
    </r>
  </si>
  <si>
    <r>
      <t xml:space="preserve">Número de POS </t>
    </r>
    <r>
      <rPr>
        <b/>
        <vertAlign val="superscript"/>
        <sz val="10"/>
        <color theme="1"/>
        <rFont val="Calibri"/>
        <family val="2"/>
      </rPr>
      <t>(3)</t>
    </r>
  </si>
  <si>
    <t>Depósitos com prazo acordado</t>
  </si>
  <si>
    <t>s.s.</t>
  </si>
  <si>
    <t>Contribuição sobre o sector bancário</t>
  </si>
  <si>
    <t>Contribuição para o fundo de resolução e fundo único de resolução</t>
  </si>
  <si>
    <t>Total de empréstimos a clientes</t>
  </si>
  <si>
    <t>Balcões por 100.000 habitantes</t>
  </si>
  <si>
    <t>Depósitos por Balcão</t>
  </si>
  <si>
    <t>População por Balcão</t>
  </si>
  <si>
    <t>Total (número de balcões)</t>
  </si>
  <si>
    <t>Percentagem no total dos outros resultados consolidados</t>
  </si>
  <si>
    <t>Percentagem no total do resultado líquido consolidado</t>
  </si>
  <si>
    <t>Total de depósitos de clientes</t>
  </si>
  <si>
    <t>Tabela 15 - Formação nas instituições financeiras associadas (2019-2022)</t>
  </si>
  <si>
    <t xml:space="preserve">Nota: Amostra constituída por 16 IF's. </t>
  </si>
  <si>
    <r>
      <t xml:space="preserve">Outros encargos fiscais de exploração </t>
    </r>
    <r>
      <rPr>
        <vertAlign val="superscript"/>
        <sz val="10"/>
        <color theme="1"/>
        <rFont val="Calibri"/>
        <family val="2"/>
      </rPr>
      <t>(1)</t>
    </r>
  </si>
  <si>
    <t>Adicional de solidariedade sobre o sector bancário</t>
  </si>
  <si>
    <t>Tabela 1 - Representatividade dos Associados no sistema bancário português, total e por origem/forma de representação legal, a 31 de dezembro (2020-2023)</t>
  </si>
  <si>
    <t>Tabela 2 - Caracterização das instituições financeiras associadas, a 31 de dezembro de 2023</t>
  </si>
  <si>
    <t>Tabela 3 - Ativo agregado face ao PIB nacional (2020-2023)</t>
  </si>
  <si>
    <t>Tabela 4 - Evolução do ativo agregado, por dimensão e origem/forma de representação legal, a 31 de dezembro (2020-2023)</t>
  </si>
  <si>
    <t>Tabela 5 - Número de colaboradores, a 31 de dezembro (2020-2023)</t>
  </si>
  <si>
    <t>Tabela 6 - Número de colaboradores afetos à atividade doméstica, por dimensão, a 31 de dezembro (2020-2023)</t>
  </si>
  <si>
    <t>Tabela 7 - Número de colaboradores afetos à atividade doméstica, por origem / forma de representação legal, a 31 de dezembro (2020-2023)</t>
  </si>
  <si>
    <t>Tabela 8 - Caracterização dos colaboradores afetos à atividade doméstica, por dimensão e origem/forma de representação legal, a 31 de dezembro de 2023</t>
  </si>
  <si>
    <t>Tabela 9 - Caracterização dos colaboradores afetos à atividade doméstica, a 31 de dezembro (2020-2023)</t>
  </si>
  <si>
    <t>Tabela 10 - Colaboradores por género e função, pela dimensão das instituições financeiras associadas, a 31 de dezembro (2020-2023)</t>
  </si>
  <si>
    <t>Tabela 11 - Colaboradores por género e função, pela origem / forma de representação legal das instituições financeiras associadas, a 31 de dezembro (2020-2023)</t>
  </si>
  <si>
    <t>Tabela 12 - Idade média dos colaboradores afetos à atividade doméstica, por dimensão e origem / forma de representação legal, a 31 de dezembro (2020-2023)</t>
  </si>
  <si>
    <t>Tabela 13 - Antiguidade média dos colaboradores afetos à atividade doméstica, por dimensão e origem / forma de representação legal, a 31 de dezembro (2020-2023)</t>
  </si>
  <si>
    <t>Tabela 14 - Colaboradores por género, pelos regimes de horário adotados na atividade doméstica, a 31 de dezembro de 2023</t>
  </si>
  <si>
    <t>Tabela 15 - Formação nas instituições financeiras associadas (2020-2023)</t>
  </si>
  <si>
    <t>Tabela 16 - Tipologia de participações, ações de formação e número de colaboradores, a 31 de dezembro (2020-2023)</t>
  </si>
  <si>
    <t>Tabela 17 - Gastos com atividades de formação (2020-2023)</t>
  </si>
  <si>
    <t>Tabela 18 - Número de balcões, a 31 de dezembro (2020-2023)</t>
  </si>
  <si>
    <t>Tabela 19 - Número de balcões em Portugal, por dimensão, a 31 de dezembro (2020-2023)</t>
  </si>
  <si>
    <t>Tabela 20 - Número de balcões em Portugal, por origem/forma de representação legal, a 31 de dezembro (2020-2023)</t>
  </si>
  <si>
    <t>Tabela 21 - Promotores externos em Portugal, por tipologia, a 31 de dezembro (2020-2023)</t>
  </si>
  <si>
    <t>Tabela 22 - Número de balcões por distrito, por dimensão e por origem/forma de representação legal, a 31 de dezembro de 2023</t>
  </si>
  <si>
    <t xml:space="preserve">Tabela 23 - Número de balcões por distrito, a 31 de dezembro (2020-2023) </t>
  </si>
  <si>
    <t>Tabela 24 - Número de habitantes por balcão, por distrito, a 31 de dezembro (2020-2023)</t>
  </si>
  <si>
    <t>Tabela 25 - Distribuição geográfica do número de sucursais e escritórios de representação no exterior, a 31 de dezembro (2020-2023)</t>
  </si>
  <si>
    <t>Tabela 26 - Sucursais e escritórios de representação no exterior, por dimensão e origem/forma de representação legal, a 31 de dezembro (2020-2023)</t>
  </si>
  <si>
    <t>Tabela 27 - Número de ATMs das instituições financeiras associadas e da rede Multibanco, a 31 de dezembro (2020-2023)</t>
  </si>
  <si>
    <t>Tabela 28 - Número de utilizadores de homebanking, a 31 de dezembro (2020-2023)</t>
  </si>
  <si>
    <t>Tabela 29 - Número de contas bancárias ativas, cartões de crédito e débito ativos e POS, a 31 de dezembro (2020-2023)</t>
  </si>
  <si>
    <t>Tabela 30 - Evolução da estrutura do ativo agregado, a 31 de dezembro de 2020 a 2023</t>
  </si>
  <si>
    <t>Tabela 31 - Ativos financeiros por carteira, a 31 de dezembro de 2020 a 2023</t>
  </si>
  <si>
    <t>Tabela 32 - Empréstimos e imparidades, por contraparte, a 31 de dezembro de 2020 a 2023</t>
  </si>
  <si>
    <t>Tabela 33 - Empréstimos a clientes e imparidades, por contraparte, a 31 de dezembro de 2020 a 2023</t>
  </si>
  <si>
    <t>Tabela 34 - Empréstimos e imparidades, por produto, a 31 de dezembro de 2020 a 2023</t>
  </si>
  <si>
    <t>Tabela 35 - Empréstimos a sociedades não financeiras, por setor de atividade, a 31 de dezembro de 2020 a 2023</t>
  </si>
  <si>
    <t>Tabela 36 - Qualidade dos ativos, a 31 de dezembro de 2020 a 2023</t>
  </si>
  <si>
    <t>Tabela 37 - Títulos de dívida, a 31 de dezembro de 2020 a 2023</t>
  </si>
  <si>
    <t>Tabela 38 - Outros ativos, a 31 de dezembro de 2020 a 2023</t>
  </si>
  <si>
    <t>Tabela 39 - Evolução da estrutura do passivo e capital próprio agregado, a 31 de dezembro 2020 a 2023</t>
  </si>
  <si>
    <t>Tabela 40 - Passivos financeiros, por carteira, a 31 de dezembro de 2020 a 2023</t>
  </si>
  <si>
    <t>Tabela 41 - Depósitos a 31 de dezembro de 2020 a 2023</t>
  </si>
  <si>
    <t>Tabela 42 - Depósitos de clientes, por contraparte, a 31 de dezembro de 2020 a 2023</t>
  </si>
  <si>
    <t>Tabela 43 - Depósitos por produto, a 31 de dezembro de 2020 a 2023</t>
  </si>
  <si>
    <t>Tabela 44 - Títulos de dívida emitidos, a 31 de dezembro de 2020 a 2023</t>
  </si>
  <si>
    <t>Tabela 45 - Outros passivos, a 31 de dezembro de 2020 a 2023</t>
  </si>
  <si>
    <t>Tabela 46 - Demonstração dos resultados agregados, a 31 de dezembro de 2020 a 2023</t>
  </si>
  <si>
    <t>Tabela 47 - Margem financeira, a 31 de dezembro de 2020 a 2023</t>
  </si>
  <si>
    <t>Tabela 48 - Resultados de serviços e comissões, a 31 de dezembro de 2020 a 2023</t>
  </si>
  <si>
    <t>Tabela 49 - Resultados em operações financeiras, por carteira e por instrumento financeiro, a 31 de dezembro de 2020 a 2023</t>
  </si>
  <si>
    <t>Tabela 50 - Aproximação ao montante total de imposto a pagar ao Estado, em sede de IRC, por referência ao exercício de 2022 e 2023, na base de valores estimados para a matéria coletável, reconstituída a partir do resultado antes de impostos e das variaçõe</t>
  </si>
  <si>
    <t>Tabela 51 - Aproximação ao montante de derramas, tributações autónomas e imposto sobre o rendimento suportado no estrangeiro, a 31 de dezembro de 2023 e 2023</t>
  </si>
  <si>
    <t>Tabela 52 - Encargos fiscais e parafiscais, a 31 de dezembro de 2022 e 2023</t>
  </si>
  <si>
    <t>Tabela 53 - Adequação dos fundos próprios, a 31 de dezembro de 2020 a 2023</t>
  </si>
  <si>
    <t>Tabela 54 - Custos operacionais, produto bancário e cost-to-income, a 31 de dezembro de 2020 a 2023</t>
  </si>
  <si>
    <t>Tabela 55 - Outros indicadores de eficiência, a 31 de dezembro de 2020 a 2023</t>
  </si>
  <si>
    <t>Tabela 56 - Ativo consolidado relativo à atividade internacional, a 31 de dezembro de 2020 a 2023</t>
  </si>
  <si>
    <t>Tabela 57 - Composição da demonstração dos resultados consolidada relativa à atividade internacional, a 31 de dezembro de 2020 a 2023</t>
  </si>
  <si>
    <t>Nota: Amostra constituída por 28 IF's. Dados individuais agregados.</t>
  </si>
  <si>
    <t>falta</t>
  </si>
  <si>
    <t xml:space="preserve">Nota: Amostra constituída por 28 IF's. </t>
  </si>
  <si>
    <t>Nota: Amostra constituída por 28 IF's. Dados individuais agregados. Empréstimos incluídos na rubrica Empresas e administração pública da Tabela 32</t>
  </si>
  <si>
    <t>Non-performing loans (milhões €)</t>
  </si>
  <si>
    <t>Rácio de NPL's líquido</t>
  </si>
  <si>
    <t>Tabela 37 -Títulos de dívida, a 31 de dezembro de 2020 a 2023</t>
  </si>
  <si>
    <t>Tabela 41 - Depósitos por contraparte, a 31 de dezembro de 2020 a 2023</t>
  </si>
  <si>
    <t>Tabela 42 - Depósitos de clientes, a 31 de dezembro de 2020 a 2023</t>
  </si>
  <si>
    <t>Empréstimos concedidos</t>
  </si>
  <si>
    <t>Tabela 48 - Resultados de serviços e comissões, 31 de dezembro de 2020 a 2023</t>
  </si>
  <si>
    <t>Tabela 49 - Resultados em operações financeiras, por carteira e por instrumento financeiro, 31 de dezembro de 2020 a 2023</t>
  </si>
  <si>
    <t>Tabela 50 - Aproximação ao montante total de imposto a pagar ao Estado, em sede de IRC, por referência ao exercício de 2022 e 2023, na base de valores estimados para a matéria coletável, reconstituída a partir do resultado antes de impostos e das variações patrimoniais reconhecidas em reservas e resultados transitados</t>
  </si>
  <si>
    <t>Tabela 51 - Aproximação ao montante de derramas, tributações autónomas e imposto sobre o rendimento suportado no estrangeiro, a 31 de dezembro de 2022 e 2023</t>
  </si>
  <si>
    <t>Contribuição para o fundo de garantia de depósitos</t>
  </si>
  <si>
    <t>Nota: Amostra constituída por 27 IF's. A amostra excluí um Associado cuja natureza da atividade é muito específica. Dados individuais agregados.</t>
  </si>
  <si>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24 das 28 instituições financeiras que fazem parte da amostra.</t>
    </r>
  </si>
  <si>
    <t xml:space="preserve">Nota: Amostra constituída por 24 IF's. </t>
  </si>
  <si>
    <r>
      <t xml:space="preserve">Nota: </t>
    </r>
    <r>
      <rPr>
        <vertAlign val="superscript"/>
        <sz val="8"/>
        <color theme="1"/>
        <rFont val="Calibri"/>
        <family val="2"/>
      </rPr>
      <t>(1)</t>
    </r>
    <r>
      <rPr>
        <sz val="8"/>
        <color theme="1"/>
        <rFont val="Calibri"/>
        <family val="2"/>
        <scheme val="minor"/>
      </rPr>
      <t xml:space="preserve"> Amostra constituída por 16 IF's. </t>
    </r>
  </si>
  <si>
    <r>
      <rPr>
        <vertAlign val="superscript"/>
        <sz val="8"/>
        <color theme="1"/>
        <rFont val="Calibri"/>
        <family val="2"/>
      </rPr>
      <t>(2)</t>
    </r>
    <r>
      <rPr>
        <sz val="8"/>
        <color theme="1"/>
        <rFont val="Calibri"/>
        <family val="2"/>
        <scheme val="minor"/>
      </rPr>
      <t xml:space="preserve"> Amostra constituída por 16 IF's. </t>
    </r>
  </si>
  <si>
    <r>
      <rPr>
        <vertAlign val="superscript"/>
        <sz val="8"/>
        <color theme="1"/>
        <rFont val="Calibri"/>
        <family val="2"/>
      </rPr>
      <t>(3)</t>
    </r>
    <r>
      <rPr>
        <sz val="8"/>
        <color theme="1"/>
        <rFont val="Calibri"/>
        <family val="2"/>
        <scheme val="minor"/>
      </rPr>
      <t xml:space="preserve"> Point of sale. Amostra constituída por 16 IF's. </t>
    </r>
  </si>
  <si>
    <r>
      <rPr>
        <vertAlign val="superscript"/>
        <sz val="8"/>
        <color theme="1"/>
        <rFont val="Calibri"/>
        <family val="2"/>
      </rPr>
      <t>(1)</t>
    </r>
    <r>
      <rPr>
        <sz val="8"/>
        <color theme="1"/>
        <rFont val="Calibri"/>
        <family val="2"/>
        <scheme val="minor"/>
      </rPr>
      <t xml:space="preserve"> Corresponde ao resultado antes de impostos de 25 instituições financeiras.</t>
    </r>
  </si>
  <si>
    <t>Nota: Amostra constituída por 25 IF's. Dados individuais agregados.</t>
  </si>
  <si>
    <t>Nota: Amostra constituída por 18 IF's. Dados consolidados ou dados individuais no caso de IF's que não consolidam.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</si>
</sst>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
  </numFmts>
  <fonts count="48"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i/>
      <sz val="8"/>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i/>
      <sz val="10"/>
      <color theme="1"/>
      <name val="Calibri"/>
      <family val="2"/>
    </font>
    <font>
      <sz val="10"/>
      <color theme="1"/>
      <name val="Calibri"/>
      <family val="2"/>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i/>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b/>
      <i/>
      <sz val="10"/>
      <color theme="3"/>
      <name val="Calibri"/>
      <family val="2"/>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indexed="64"/>
      </patternFill>
    </fill>
  </fills>
  <borders count="65">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25">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5" fillId="0" borderId="0" xfId="0" applyFont="1" applyAlignment="1">
      <alignment horizontal="justify" wrapText="1"/>
    </xf>
    <xf numFmtId="0" fontId="0" fillId="0" borderId="0" xfId="0" applyFont="1" applyAlignment="1">
      <alignment horizontal="justify" wrapText="1"/>
    </xf>
    <xf numFmtId="0" fontId="11" fillId="2" borderId="1" xfId="0" applyFont="1" applyFill="1" applyBorder="1" applyAlignment="1">
      <alignment horizontal="center" vertical="center"/>
    </xf>
    <xf numFmtId="0" fontId="12" fillId="2" borderId="5" xfId="3" applyNumberFormat="1" applyFont="1" applyFill="1" applyBorder="1" applyAlignment="1">
      <alignment horizontal="center" vertical="center" wrapText="1"/>
    </xf>
    <xf numFmtId="0" fontId="12" fillId="2" borderId="6" xfId="3" applyNumberFormat="1" applyFont="1" applyFill="1" applyBorder="1" applyAlignment="1">
      <alignment horizontal="center" vertical="center" wrapText="1"/>
    </xf>
    <xf numFmtId="0" fontId="13" fillId="3" borderId="2" xfId="0" applyFont="1" applyFill="1" applyBorder="1" applyAlignment="1">
      <alignment horizontal="left" indent="1"/>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3" fillId="0" borderId="2" xfId="0" applyFont="1" applyFill="1" applyBorder="1" applyAlignment="1">
      <alignment horizontal="left" indent="2"/>
    </xf>
    <xf numFmtId="168" fontId="15" fillId="0" borderId="0" xfId="0" applyNumberFormat="1" applyFont="1" applyFill="1" applyBorder="1" applyAlignment="1">
      <alignment horizontal="right"/>
    </xf>
    <xf numFmtId="168" fontId="15" fillId="0" borderId="4" xfId="0" applyNumberFormat="1" applyFont="1" applyFill="1" applyBorder="1" applyAlignment="1">
      <alignment horizontal="right"/>
    </xf>
    <xf numFmtId="164" fontId="16" fillId="0" borderId="4" xfId="2" applyNumberFormat="1" applyFont="1" applyFill="1" applyBorder="1" applyAlignment="1">
      <alignment horizontal="right"/>
    </xf>
    <xf numFmtId="164" fontId="16" fillId="0" borderId="0" xfId="2" applyNumberFormat="1" applyFont="1" applyFill="1" applyBorder="1" applyAlignment="1">
      <alignment horizontal="right"/>
    </xf>
    <xf numFmtId="164" fontId="16" fillId="3" borderId="0" xfId="2" applyNumberFormat="1" applyFont="1" applyFill="1" applyBorder="1" applyAlignment="1">
      <alignment horizontal="right"/>
    </xf>
    <xf numFmtId="164" fontId="16" fillId="3" borderId="4" xfId="2" applyNumberFormat="1" applyFont="1" applyFill="1" applyBorder="1" applyAlignment="1">
      <alignment horizontal="right"/>
    </xf>
    <xf numFmtId="168" fontId="15" fillId="3" borderId="0" xfId="0" applyNumberFormat="1" applyFont="1" applyFill="1" applyBorder="1" applyAlignment="1">
      <alignment horizontal="right"/>
    </xf>
    <xf numFmtId="168" fontId="15" fillId="3" borderId="4" xfId="0" applyNumberFormat="1" applyFont="1" applyFill="1" applyBorder="1" applyAlignment="1">
      <alignment horizontal="right"/>
    </xf>
    <xf numFmtId="0" fontId="13" fillId="0" borderId="2" xfId="0" applyFont="1" applyFill="1" applyBorder="1" applyAlignment="1">
      <alignment horizontal="right" vertical="center"/>
    </xf>
    <xf numFmtId="168" fontId="13" fillId="0" borderId="8" xfId="0" applyNumberFormat="1" applyFont="1" applyFill="1" applyBorder="1" applyAlignment="1">
      <alignment horizontal="right" vertical="center"/>
    </xf>
    <xf numFmtId="168" fontId="13" fillId="0" borderId="9" xfId="0" applyNumberFormat="1" applyFont="1" applyFill="1" applyBorder="1" applyAlignment="1">
      <alignment horizontal="right" vertical="center"/>
    </xf>
    <xf numFmtId="0" fontId="13" fillId="0" borderId="7" xfId="0" applyFont="1" applyFill="1" applyBorder="1" applyAlignment="1">
      <alignment horizontal="right"/>
    </xf>
    <xf numFmtId="168" fontId="15" fillId="0" borderId="8" xfId="0" applyNumberFormat="1" applyFont="1" applyFill="1" applyBorder="1" applyAlignment="1">
      <alignment horizontal="right"/>
    </xf>
    <xf numFmtId="164" fontId="16" fillId="0" borderId="13" xfId="2" applyNumberFormat="1" applyFont="1" applyFill="1" applyBorder="1" applyAlignment="1">
      <alignment horizontal="right"/>
    </xf>
    <xf numFmtId="168" fontId="13" fillId="0" borderId="13" xfId="0" applyNumberFormat="1" applyFont="1" applyFill="1" applyBorder="1" applyAlignment="1">
      <alignment horizontal="right" vertical="center"/>
    </xf>
    <xf numFmtId="0" fontId="5" fillId="0" borderId="0" xfId="0" applyFont="1" applyAlignment="1">
      <alignment wrapText="1"/>
    </xf>
    <xf numFmtId="0" fontId="15" fillId="0" borderId="0" xfId="0" applyFont="1"/>
    <xf numFmtId="0" fontId="15" fillId="0" borderId="0" xfId="0" applyFont="1" applyBorder="1"/>
    <xf numFmtId="0" fontId="13" fillId="3" borderId="57" xfId="0" applyFont="1" applyFill="1" applyBorder="1" applyAlignment="1">
      <alignment horizontal="left" indent="1"/>
    </xf>
    <xf numFmtId="0" fontId="14" fillId="3" borderId="34" xfId="0" applyFont="1" applyFill="1" applyBorder="1" applyAlignment="1">
      <alignment horizontal="center" wrapText="1"/>
    </xf>
    <xf numFmtId="0" fontId="14" fillId="3" borderId="57" xfId="0" applyFont="1" applyFill="1" applyBorder="1" applyAlignment="1">
      <alignment horizontal="center" wrapText="1"/>
    </xf>
    <xf numFmtId="0" fontId="13" fillId="0" borderId="53" xfId="0" applyFont="1" applyFill="1" applyBorder="1" applyAlignment="1">
      <alignment horizontal="left" indent="2"/>
    </xf>
    <xf numFmtId="168" fontId="15" fillId="0" borderId="2" xfId="0" applyNumberFormat="1" applyFont="1" applyFill="1" applyBorder="1" applyAlignment="1">
      <alignment horizontal="right"/>
    </xf>
    <xf numFmtId="164" fontId="16" fillId="0" borderId="2" xfId="2" applyNumberFormat="1" applyFont="1" applyFill="1" applyBorder="1" applyAlignment="1">
      <alignment horizontal="right"/>
    </xf>
    <xf numFmtId="164" fontId="15" fillId="0" borderId="4"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12" xfId="2" applyNumberFormat="1" applyFont="1" applyFill="1" applyBorder="1" applyAlignment="1">
      <alignment horizontal="right"/>
    </xf>
    <xf numFmtId="164" fontId="15" fillId="0" borderId="13" xfId="2" applyNumberFormat="1" applyFont="1" applyFill="1" applyBorder="1" applyAlignment="1">
      <alignment horizontal="right"/>
    </xf>
    <xf numFmtId="0" fontId="13" fillId="0" borderId="54" xfId="0" applyFont="1" applyFill="1" applyBorder="1" applyAlignment="1">
      <alignment horizontal="right"/>
    </xf>
    <xf numFmtId="168" fontId="15" fillId="0" borderId="7" xfId="0" applyNumberFormat="1" applyFont="1" applyFill="1" applyBorder="1" applyAlignment="1">
      <alignment horizontal="right"/>
    </xf>
    <xf numFmtId="168" fontId="15" fillId="0" borderId="12" xfId="0" applyNumberFormat="1" applyFont="1" applyFill="1" applyBorder="1" applyAlignment="1">
      <alignment horizontal="right"/>
    </xf>
    <xf numFmtId="168" fontId="15" fillId="0" borderId="13" xfId="0" applyNumberFormat="1" applyFont="1" applyFill="1" applyBorder="1" applyAlignment="1">
      <alignment horizontal="right"/>
    </xf>
    <xf numFmtId="0" fontId="15" fillId="0" borderId="0" xfId="0" applyFont="1" applyAlignment="1">
      <alignment horizontal="justify" wrapText="1"/>
    </xf>
    <xf numFmtId="0" fontId="18" fillId="3" borderId="2" xfId="0" applyFont="1" applyFill="1" applyBorder="1" applyAlignment="1">
      <alignment horizontal="left" indent="1"/>
    </xf>
    <xf numFmtId="168" fontId="15" fillId="0" borderId="0" xfId="0" applyNumberFormat="1" applyFont="1" applyBorder="1"/>
    <xf numFmtId="168" fontId="15" fillId="0" borderId="5" xfId="0" applyNumberFormat="1" applyFont="1" applyFill="1" applyBorder="1" applyAlignment="1">
      <alignment horizontal="right"/>
    </xf>
    <xf numFmtId="168" fontId="15" fillId="0" borderId="6" xfId="0" applyNumberFormat="1" applyFont="1" applyFill="1" applyBorder="1" applyAlignment="1">
      <alignment horizontal="right"/>
    </xf>
    <xf numFmtId="0" fontId="13" fillId="0" borderId="7" xfId="0" applyFont="1" applyFill="1" applyBorder="1" applyAlignment="1">
      <alignment horizontal="right" vertical="center"/>
    </xf>
    <xf numFmtId="0" fontId="19" fillId="0" borderId="0" xfId="0" applyFont="1" applyAlignment="1">
      <alignment wrapText="1"/>
    </xf>
    <xf numFmtId="0" fontId="14" fillId="3" borderId="2" xfId="0" applyFont="1" applyFill="1" applyBorder="1" applyAlignment="1">
      <alignment horizontal="left" indent="1"/>
    </xf>
    <xf numFmtId="0" fontId="14" fillId="3" borderId="0" xfId="0" applyFont="1" applyFill="1" applyBorder="1" applyAlignment="1">
      <alignment horizontal="left" indent="1"/>
    </xf>
    <xf numFmtId="0" fontId="15" fillId="0" borderId="1" xfId="0" applyFont="1" applyBorder="1" applyAlignment="1">
      <alignment horizontal="left" indent="2"/>
    </xf>
    <xf numFmtId="3" fontId="15" fillId="0" borderId="5" xfId="0" applyNumberFormat="1" applyFont="1" applyBorder="1"/>
    <xf numFmtId="164" fontId="20" fillId="0" borderId="5" xfId="2" applyNumberFormat="1" applyFont="1" applyBorder="1"/>
    <xf numFmtId="164" fontId="20" fillId="0" borderId="6" xfId="2" applyNumberFormat="1" applyFont="1" applyBorder="1"/>
    <xf numFmtId="0" fontId="15" fillId="0" borderId="2" xfId="0" applyFont="1" applyBorder="1" applyAlignment="1">
      <alignment horizontal="left" indent="2"/>
    </xf>
    <xf numFmtId="3" fontId="15" fillId="0" borderId="0" xfId="0" applyNumberFormat="1" applyFont="1" applyBorder="1"/>
    <xf numFmtId="164" fontId="20" fillId="0" borderId="0" xfId="2" applyNumberFormat="1" applyFont="1" applyBorder="1"/>
    <xf numFmtId="164" fontId="20" fillId="0" borderId="4" xfId="2" applyNumberFormat="1" applyFont="1" applyBorder="1"/>
    <xf numFmtId="3" fontId="15" fillId="0" borderId="12" xfId="0" applyNumberFormat="1" applyFont="1" applyBorder="1"/>
    <xf numFmtId="164" fontId="20" fillId="0" borderId="12" xfId="2" applyNumberFormat="1" applyFont="1" applyBorder="1"/>
    <xf numFmtId="164" fontId="20" fillId="0" borderId="13" xfId="2" applyNumberFormat="1" applyFont="1" applyBorder="1"/>
    <xf numFmtId="164" fontId="20" fillId="0" borderId="13" xfId="2" applyNumberFormat="1" applyFont="1" applyFill="1" applyBorder="1" applyAlignment="1">
      <alignment horizontal="right"/>
    </xf>
    <xf numFmtId="0" fontId="17" fillId="0" borderId="0" xfId="1" applyFont="1" applyAlignment="1" applyProtection="1">
      <alignment wrapText="1"/>
    </xf>
    <xf numFmtId="0" fontId="15" fillId="4" borderId="40" xfId="0" applyFont="1" applyFill="1" applyBorder="1"/>
    <xf numFmtId="0" fontId="15" fillId="4" borderId="2" xfId="0" applyFont="1" applyFill="1" applyBorder="1"/>
    <xf numFmtId="0" fontId="12" fillId="4" borderId="3" xfId="0" applyFont="1" applyFill="1" applyBorder="1" applyAlignment="1">
      <alignment horizontal="center"/>
    </xf>
    <xf numFmtId="0" fontId="12" fillId="4" borderId="14" xfId="0" applyFont="1" applyFill="1" applyBorder="1" applyAlignment="1">
      <alignment horizontal="center"/>
    </xf>
    <xf numFmtId="0" fontId="15" fillId="0" borderId="2" xfId="0" quotePrefix="1" applyFont="1" applyBorder="1" applyAlignment="1">
      <alignment horizontal="left" wrapText="1" indent="1"/>
    </xf>
    <xf numFmtId="0" fontId="11" fillId="5" borderId="2" xfId="0" applyFont="1" applyFill="1" applyBorder="1" applyAlignment="1">
      <alignment horizontal="left" wrapText="1"/>
    </xf>
    <xf numFmtId="3" fontId="15" fillId="3" borderId="0" xfId="0" applyNumberFormat="1" applyFont="1" applyFill="1" applyBorder="1"/>
    <xf numFmtId="164" fontId="16" fillId="3" borderId="4" xfId="2" applyNumberFormat="1" applyFont="1" applyFill="1" applyBorder="1"/>
    <xf numFmtId="164" fontId="16" fillId="0" borderId="4" xfId="2" applyNumberFormat="1" applyFont="1" applyBorder="1"/>
    <xf numFmtId="0" fontId="15" fillId="0" borderId="2" xfId="0" applyFont="1" applyBorder="1" applyAlignment="1">
      <alignment horizontal="right" wrapText="1" indent="1"/>
    </xf>
    <xf numFmtId="0" fontId="15" fillId="0" borderId="2" xfId="0" applyFont="1" applyBorder="1" applyAlignment="1">
      <alignment horizontal="right" indent="1"/>
    </xf>
    <xf numFmtId="0" fontId="11" fillId="5" borderId="7" xfId="0" applyFont="1" applyFill="1" applyBorder="1" applyAlignment="1">
      <alignment horizontal="left" wrapText="1"/>
    </xf>
    <xf numFmtId="3" fontId="15" fillId="3" borderId="12" xfId="0" applyNumberFormat="1" applyFont="1" applyFill="1" applyBorder="1"/>
    <xf numFmtId="0" fontId="12" fillId="4" borderId="47" xfId="0" applyFont="1" applyFill="1" applyBorder="1" applyAlignment="1">
      <alignment horizontal="center" wrapText="1"/>
    </xf>
    <xf numFmtId="0" fontId="15" fillId="4" borderId="52" xfId="0" applyFont="1" applyFill="1" applyBorder="1"/>
    <xf numFmtId="0" fontId="12" fillId="4" borderId="10" xfId="0" applyFont="1" applyFill="1" applyBorder="1" applyAlignment="1">
      <alignment horizontal="center" wrapText="1"/>
    </xf>
    <xf numFmtId="0" fontId="12" fillId="4" borderId="58" xfId="0" applyFont="1" applyFill="1" applyBorder="1" applyAlignment="1">
      <alignment horizontal="center" wrapText="1"/>
    </xf>
    <xf numFmtId="0" fontId="15" fillId="0" borderId="2" xfId="0" applyFont="1" applyBorder="1" applyAlignment="1">
      <alignment horizontal="left" indent="1"/>
    </xf>
    <xf numFmtId="0" fontId="15" fillId="0" borderId="2" xfId="0" applyFont="1" applyBorder="1" applyAlignment="1">
      <alignment horizontal="left" wrapText="1" indent="1"/>
    </xf>
    <xf numFmtId="0" fontId="15" fillId="3" borderId="4" xfId="0" applyFont="1" applyFill="1" applyBorder="1"/>
    <xf numFmtId="0" fontId="15" fillId="0" borderId="0" xfId="0" applyFont="1" applyAlignment="1">
      <alignment wrapText="1"/>
    </xf>
    <xf numFmtId="3" fontId="11" fillId="3" borderId="12" xfId="0" applyNumberFormat="1" applyFont="1" applyFill="1" applyBorder="1"/>
    <xf numFmtId="0" fontId="12" fillId="4" borderId="11" xfId="0" applyFont="1" applyFill="1" applyBorder="1" applyAlignment="1">
      <alignment horizontal="center" wrapText="1"/>
    </xf>
    <xf numFmtId="3" fontId="11" fillId="3" borderId="0" xfId="0" applyNumberFormat="1" applyFont="1" applyFill="1" applyBorder="1"/>
    <xf numFmtId="0" fontId="15" fillId="4" borderId="49" xfId="0" applyFont="1" applyFill="1" applyBorder="1"/>
    <xf numFmtId="0" fontId="11" fillId="7" borderId="2" xfId="0" applyFont="1" applyFill="1" applyBorder="1" applyAlignment="1">
      <alignment horizontal="left" wrapText="1"/>
    </xf>
    <xf numFmtId="168" fontId="14" fillId="7" borderId="4" xfId="4" applyNumberFormat="1" applyFont="1" applyFill="1" applyBorder="1"/>
    <xf numFmtId="0" fontId="15" fillId="0" borderId="0" xfId="0" applyFont="1" applyBorder="1" applyAlignment="1"/>
    <xf numFmtId="0" fontId="14" fillId="0" borderId="4" xfId="0" applyFont="1" applyFill="1" applyBorder="1"/>
    <xf numFmtId="0" fontId="15" fillId="0" borderId="2" xfId="0" applyFont="1" applyBorder="1" applyAlignment="1">
      <alignment horizontal="left" wrapText="1" indent="2"/>
    </xf>
    <xf numFmtId="0" fontId="15" fillId="0" borderId="0" xfId="0" applyFont="1" applyBorder="1" applyAlignment="1">
      <alignment wrapText="1"/>
    </xf>
    <xf numFmtId="0" fontId="15" fillId="0" borderId="2" xfId="0" applyFont="1" applyBorder="1" applyAlignment="1">
      <alignment horizontal="left" wrapText="1" indent="4"/>
    </xf>
    <xf numFmtId="168" fontId="13" fillId="0" borderId="4" xfId="4" applyNumberFormat="1" applyFont="1" applyFill="1" applyBorder="1"/>
    <xf numFmtId="0" fontId="11" fillId="7" borderId="0" xfId="0" applyFont="1" applyFill="1" applyBorder="1" applyAlignment="1">
      <alignment wrapText="1"/>
    </xf>
    <xf numFmtId="168" fontId="24" fillId="7" borderId="4" xfId="4" applyNumberFormat="1" applyFont="1" applyFill="1" applyBorder="1" applyAlignment="1">
      <alignment vertical="center"/>
    </xf>
    <xf numFmtId="0" fontId="11" fillId="7" borderId="7" xfId="0" applyFont="1" applyFill="1" applyBorder="1" applyAlignment="1">
      <alignment horizontal="left" wrapText="1"/>
    </xf>
    <xf numFmtId="164" fontId="11" fillId="7" borderId="12" xfId="2" applyNumberFormat="1" applyFont="1" applyFill="1" applyBorder="1" applyAlignment="1">
      <alignment wrapText="1"/>
    </xf>
    <xf numFmtId="164" fontId="25" fillId="7" borderId="13" xfId="2" applyNumberFormat="1" applyFont="1" applyFill="1" applyBorder="1" applyAlignment="1">
      <alignment vertical="center"/>
    </xf>
    <xf numFmtId="0" fontId="15" fillId="0" borderId="4" xfId="0" applyFont="1" applyBorder="1" applyAlignment="1">
      <alignment wrapText="1"/>
    </xf>
    <xf numFmtId="1" fontId="11" fillId="7" borderId="4" xfId="0" applyNumberFormat="1" applyFont="1" applyFill="1" applyBorder="1" applyAlignment="1">
      <alignment wrapText="1"/>
    </xf>
    <xf numFmtId="1" fontId="15" fillId="0" borderId="4" xfId="0" applyNumberFormat="1" applyFont="1" applyBorder="1" applyAlignment="1">
      <alignment wrapText="1"/>
    </xf>
    <xf numFmtId="0" fontId="11" fillId="5" borderId="0" xfId="0" applyFont="1" applyFill="1" applyBorder="1" applyAlignment="1">
      <alignment horizontal="left" wrapText="1"/>
    </xf>
    <xf numFmtId="0" fontId="11" fillId="5" borderId="4" xfId="0" applyFont="1" applyFill="1" applyBorder="1" applyAlignment="1">
      <alignment horizontal="left" wrapText="1"/>
    </xf>
    <xf numFmtId="3" fontId="13" fillId="0" borderId="0" xfId="0" applyNumberFormat="1" applyFont="1" applyBorder="1" applyAlignment="1">
      <alignment vertical="center"/>
    </xf>
    <xf numFmtId="3" fontId="14" fillId="3" borderId="0" xfId="0" applyNumberFormat="1" applyFont="1" applyFill="1" applyBorder="1" applyAlignment="1">
      <alignment horizontal="center" vertical="center"/>
    </xf>
    <xf numFmtId="0" fontId="16" fillId="0" borderId="2" xfId="0" applyFont="1" applyBorder="1" applyAlignment="1">
      <alignment horizontal="left" wrapText="1" indent="1"/>
    </xf>
    <xf numFmtId="3" fontId="13" fillId="0" borderId="12" xfId="0" applyNumberFormat="1" applyFont="1" applyBorder="1" applyAlignment="1">
      <alignment vertical="center"/>
    </xf>
    <xf numFmtId="3" fontId="13" fillId="3" borderId="0" xfId="0" applyNumberFormat="1" applyFont="1" applyFill="1" applyBorder="1" applyAlignment="1">
      <alignment horizontal="right" vertical="center"/>
    </xf>
    <xf numFmtId="0" fontId="28" fillId="0" borderId="2" xfId="0" applyFont="1" applyBorder="1" applyAlignment="1">
      <alignment horizontal="left" wrapText="1" indent="1"/>
    </xf>
    <xf numFmtId="3" fontId="13" fillId="0" borderId="18" xfId="0" applyNumberFormat="1" applyFont="1" applyBorder="1" applyAlignment="1">
      <alignment vertical="center"/>
    </xf>
    <xf numFmtId="5" fontId="14" fillId="3" borderId="0" xfId="0" applyNumberFormat="1" applyFont="1" applyFill="1" applyBorder="1" applyAlignment="1">
      <alignment horizontal="right" vertical="center"/>
    </xf>
    <xf numFmtId="0" fontId="15" fillId="0" borderId="7" xfId="0" applyFont="1" applyBorder="1" applyAlignment="1">
      <alignment horizontal="left" wrapText="1" indent="1"/>
    </xf>
    <xf numFmtId="0" fontId="12" fillId="2" borderId="11" xfId="0" applyFont="1" applyFill="1" applyBorder="1" applyAlignment="1">
      <alignment horizontal="center"/>
    </xf>
    <xf numFmtId="0" fontId="11" fillId="2" borderId="2" xfId="0" applyFont="1" applyFill="1" applyBorder="1" applyAlignment="1">
      <alignment horizontal="center" vertical="center"/>
    </xf>
    <xf numFmtId="0" fontId="11" fillId="3" borderId="2"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68" fontId="15" fillId="0" borderId="0" xfId="0" applyNumberFormat="1" applyFont="1" applyFill="1" applyBorder="1"/>
    <xf numFmtId="168" fontId="15" fillId="0" borderId="4" xfId="0" applyNumberFormat="1" applyFont="1" applyFill="1" applyBorder="1"/>
    <xf numFmtId="0" fontId="21" fillId="3" borderId="2" xfId="0" applyFont="1" applyFill="1" applyBorder="1" applyAlignment="1">
      <alignment vertical="center"/>
    </xf>
    <xf numFmtId="0" fontId="15" fillId="0" borderId="7" xfId="0" applyFont="1" applyBorder="1" applyAlignment="1">
      <alignment horizontal="left" indent="2"/>
    </xf>
    <xf numFmtId="164" fontId="15" fillId="0" borderId="12" xfId="2" applyNumberFormat="1" applyFont="1" applyBorder="1"/>
    <xf numFmtId="0" fontId="12" fillId="2" borderId="58" xfId="0" applyFont="1" applyFill="1" applyBorder="1" applyAlignment="1">
      <alignment horizontal="center"/>
    </xf>
    <xf numFmtId="0" fontId="15" fillId="0" borderId="0" xfId="0" applyFont="1" applyFill="1"/>
    <xf numFmtId="0" fontId="11" fillId="3" borderId="1"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3" fontId="29" fillId="0" borderId="0"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0" fontId="30" fillId="5" borderId="0" xfId="0" applyFont="1" applyFill="1" applyBorder="1" applyAlignment="1">
      <alignment horizontal="justify" vertical="center" wrapText="1"/>
    </xf>
    <xf numFmtId="0" fontId="30" fillId="5" borderId="4" xfId="0" applyFont="1" applyFill="1" applyBorder="1" applyAlignment="1">
      <alignment horizontal="justify" vertical="center" wrapText="1"/>
    </xf>
    <xf numFmtId="3" fontId="29" fillId="0" borderId="0" xfId="0" applyNumberFormat="1" applyFont="1" applyBorder="1" applyAlignment="1">
      <alignment horizontal="right" vertical="center"/>
    </xf>
    <xf numFmtId="3" fontId="29" fillId="0" borderId="4" xfId="0" applyNumberFormat="1" applyFont="1" applyBorder="1" applyAlignment="1">
      <alignment horizontal="right" vertical="center"/>
    </xf>
    <xf numFmtId="0" fontId="17" fillId="0" borderId="0" xfId="1" applyFont="1" applyAlignment="1" applyProtection="1"/>
    <xf numFmtId="164" fontId="29" fillId="0" borderId="4" xfId="2" applyNumberFormat="1" applyFont="1" applyBorder="1" applyAlignment="1">
      <alignment horizontal="right" vertical="center" wrapText="1"/>
    </xf>
    <xf numFmtId="164" fontId="29" fillId="0" borderId="13" xfId="2" applyNumberFormat="1" applyFont="1" applyBorder="1" applyAlignment="1">
      <alignment horizontal="right" vertical="center" wrapText="1"/>
    </xf>
    <xf numFmtId="0" fontId="15" fillId="0" borderId="7" xfId="0" applyFont="1" applyBorder="1" applyAlignment="1">
      <alignment horizontal="left" wrapText="1" indent="2"/>
    </xf>
    <xf numFmtId="164" fontId="31" fillId="0" borderId="12" xfId="0" applyNumberFormat="1" applyFont="1" applyBorder="1" applyAlignment="1">
      <alignment horizontal="right" vertical="center" wrapText="1"/>
    </xf>
    <xf numFmtId="164" fontId="31" fillId="0" borderId="4" xfId="0" applyNumberFormat="1" applyFont="1" applyBorder="1" applyAlignment="1">
      <alignment horizontal="right" vertical="center" wrapText="1"/>
    </xf>
    <xf numFmtId="164" fontId="31" fillId="0" borderId="0" xfId="0" applyNumberFormat="1" applyFont="1" applyBorder="1" applyAlignment="1">
      <alignment horizontal="right" vertical="center" wrapText="1"/>
    </xf>
    <xf numFmtId="0" fontId="15" fillId="5" borderId="0" xfId="0" applyFont="1" applyFill="1" applyBorder="1" applyAlignment="1">
      <alignment vertical="center"/>
    </xf>
    <xf numFmtId="0" fontId="11" fillId="3" borderId="2" xfId="0" applyFont="1" applyFill="1" applyBorder="1" applyAlignment="1">
      <alignment vertical="center" wrapText="1"/>
    </xf>
    <xf numFmtId="0" fontId="15" fillId="4" borderId="38" xfId="0" applyFont="1" applyFill="1" applyBorder="1" applyAlignment="1">
      <alignment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30" fillId="5" borderId="15" xfId="0" applyFont="1" applyFill="1" applyBorder="1" applyAlignment="1">
      <alignment horizontal="left" vertical="center"/>
    </xf>
    <xf numFmtId="0" fontId="15" fillId="5" borderId="0" xfId="0" applyFont="1" applyFill="1" applyBorder="1" applyAlignment="1">
      <alignment horizontal="left" vertical="center" indent="1"/>
    </xf>
    <xf numFmtId="0" fontId="29" fillId="5" borderId="0" xfId="0" applyFont="1" applyFill="1" applyBorder="1" applyAlignment="1">
      <alignment horizontal="left" vertical="center" wrapText="1" indent="1"/>
    </xf>
    <xf numFmtId="0" fontId="15" fillId="5" borderId="16" xfId="0" applyFont="1" applyFill="1" applyBorder="1" applyAlignment="1">
      <alignment horizontal="left" vertical="center" indent="1"/>
    </xf>
    <xf numFmtId="0" fontId="29" fillId="0" borderId="15" xfId="0" applyFont="1" applyBorder="1" applyAlignment="1">
      <alignment horizontal="left" vertical="center" indent="1"/>
    </xf>
    <xf numFmtId="3" fontId="29" fillId="0" borderId="0" xfId="0" applyNumberFormat="1" applyFont="1" applyBorder="1" applyAlignment="1">
      <alignment horizontal="right" vertical="center" indent="1"/>
    </xf>
    <xf numFmtId="3" fontId="29" fillId="0" borderId="0" xfId="0" applyNumberFormat="1" applyFont="1" applyBorder="1" applyAlignment="1">
      <alignment horizontal="right" vertical="center" wrapText="1" indent="1"/>
    </xf>
    <xf numFmtId="0" fontId="29" fillId="0" borderId="16" xfId="0" applyFont="1" applyBorder="1" applyAlignment="1">
      <alignment horizontal="right" vertical="center" indent="1"/>
    </xf>
    <xf numFmtId="0" fontId="29" fillId="0" borderId="15" xfId="0" applyFont="1" applyBorder="1" applyAlignment="1">
      <alignment horizontal="left" vertical="center" wrapText="1" indent="1"/>
    </xf>
    <xf numFmtId="164" fontId="31" fillId="0" borderId="0" xfId="0" applyNumberFormat="1" applyFont="1" applyBorder="1" applyAlignment="1">
      <alignment horizontal="right" vertical="center" indent="1"/>
    </xf>
    <xf numFmtId="164" fontId="31" fillId="0" borderId="0" xfId="0" applyNumberFormat="1" applyFont="1" applyBorder="1" applyAlignment="1">
      <alignment horizontal="right" vertical="center" wrapText="1" indent="1"/>
    </xf>
    <xf numFmtId="164" fontId="31" fillId="0" borderId="16" xfId="0" applyNumberFormat="1" applyFont="1" applyBorder="1" applyAlignment="1">
      <alignment horizontal="right" vertical="center" indent="1"/>
    </xf>
    <xf numFmtId="0" fontId="30" fillId="5" borderId="15" xfId="0" applyFont="1" applyFill="1" applyBorder="1" applyAlignment="1">
      <alignment horizontal="left" vertical="center" wrapText="1"/>
    </xf>
    <xf numFmtId="0" fontId="29" fillId="5" borderId="0" xfId="0" applyFont="1" applyFill="1" applyBorder="1" applyAlignment="1">
      <alignment horizontal="right" vertical="center" wrapText="1" indent="1"/>
    </xf>
    <xf numFmtId="0" fontId="15" fillId="5" borderId="16" xfId="0" applyFont="1" applyFill="1" applyBorder="1" applyAlignment="1">
      <alignment horizontal="right" vertical="center" indent="1"/>
    </xf>
    <xf numFmtId="0" fontId="29" fillId="0" borderId="17" xfId="0" applyFont="1" applyBorder="1" applyAlignment="1">
      <alignment horizontal="left" vertical="center" indent="1"/>
    </xf>
    <xf numFmtId="164" fontId="31" fillId="0" borderId="18" xfId="0" applyNumberFormat="1" applyFont="1" applyBorder="1" applyAlignment="1">
      <alignment horizontal="right" vertical="center" wrapText="1" indent="1"/>
    </xf>
    <xf numFmtId="164" fontId="31" fillId="0" borderId="19" xfId="0" applyNumberFormat="1" applyFont="1" applyBorder="1" applyAlignment="1">
      <alignment horizontal="right" vertical="center" inden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42" xfId="0" applyFont="1" applyFill="1" applyBorder="1" applyAlignment="1">
      <alignment horizontal="center" wrapText="1"/>
    </xf>
    <xf numFmtId="0" fontId="30" fillId="5" borderId="0" xfId="0" applyFont="1" applyFill="1" applyBorder="1" applyAlignment="1">
      <alignment horizontal="right" wrapText="1"/>
    </xf>
    <xf numFmtId="0" fontId="33" fillId="5" borderId="0" xfId="0" applyFont="1" applyFill="1" applyBorder="1" applyAlignment="1">
      <alignment horizontal="right" wrapText="1"/>
    </xf>
    <xf numFmtId="0" fontId="15" fillId="5" borderId="0" xfId="0" applyFont="1" applyFill="1" applyBorder="1"/>
    <xf numFmtId="0" fontId="30" fillId="5" borderId="4" xfId="0" applyFont="1" applyFill="1" applyBorder="1" applyAlignment="1">
      <alignment horizontal="right" wrapText="1"/>
    </xf>
    <xf numFmtId="3" fontId="29" fillId="0" borderId="0" xfId="0" applyNumberFormat="1" applyFont="1" applyBorder="1" applyAlignment="1">
      <alignment horizontal="right" wrapText="1"/>
    </xf>
    <xf numFmtId="164" fontId="31" fillId="0" borderId="0" xfId="2" applyNumberFormat="1" applyFont="1" applyBorder="1" applyAlignment="1">
      <alignment horizontal="right" wrapText="1"/>
    </xf>
    <xf numFmtId="164" fontId="31" fillId="0" borderId="4" xfId="2" applyNumberFormat="1" applyFont="1" applyBorder="1" applyAlignment="1">
      <alignment horizontal="right" wrapText="1"/>
    </xf>
    <xf numFmtId="164" fontId="30" fillId="5" borderId="4" xfId="0" applyNumberFormat="1" applyFont="1" applyFill="1" applyBorder="1" applyAlignment="1">
      <alignment horizontal="right" wrapText="1"/>
    </xf>
    <xf numFmtId="164" fontId="30" fillId="5" borderId="0" xfId="0" applyNumberFormat="1" applyFont="1" applyFill="1" applyBorder="1" applyAlignment="1">
      <alignment horizontal="right" wrapText="1"/>
    </xf>
    <xf numFmtId="164" fontId="31" fillId="0" borderId="0" xfId="2" applyNumberFormat="1" applyFont="1" applyBorder="1" applyAlignment="1">
      <alignment horizontal="right" vertical="top" wrapText="1"/>
    </xf>
    <xf numFmtId="0" fontId="15" fillId="0" borderId="7" xfId="0" applyFont="1" applyBorder="1" applyAlignment="1">
      <alignment horizontal="left" indent="1"/>
    </xf>
    <xf numFmtId="164" fontId="31" fillId="0" borderId="12" xfId="2" applyNumberFormat="1" applyFont="1" applyBorder="1" applyAlignment="1">
      <alignment horizontal="right" wrapText="1"/>
    </xf>
    <xf numFmtId="164" fontId="31" fillId="0" borderId="13" xfId="2" applyNumberFormat="1" applyFont="1" applyBorder="1" applyAlignment="1">
      <alignment horizontal="right" wrapText="1"/>
    </xf>
    <xf numFmtId="0" fontId="15" fillId="4" borderId="38" xfId="0" applyFont="1" applyFill="1" applyBorder="1"/>
    <xf numFmtId="0" fontId="12" fillId="4" borderId="24" xfId="0" applyFont="1" applyFill="1" applyBorder="1" applyAlignment="1">
      <alignment horizontal="center" wrapText="1"/>
    </xf>
    <xf numFmtId="0" fontId="12" fillId="4" borderId="20" xfId="0" applyFont="1" applyFill="1" applyBorder="1" applyAlignment="1">
      <alignment horizontal="center" wrapText="1"/>
    </xf>
    <xf numFmtId="0" fontId="12" fillId="4" borderId="27" xfId="0" applyFont="1" applyFill="1" applyBorder="1" applyAlignment="1">
      <alignment horizontal="center" wrapText="1"/>
    </xf>
    <xf numFmtId="0" fontId="30" fillId="5" borderId="15" xfId="0" applyFont="1" applyFill="1" applyBorder="1" applyAlignment="1">
      <alignment horizontal="left"/>
    </xf>
    <xf numFmtId="0" fontId="15" fillId="5" borderId="0" xfId="0" applyFont="1" applyFill="1" applyBorder="1" applyAlignment="1">
      <alignment horizontal="left" indent="1"/>
    </xf>
    <xf numFmtId="0" fontId="29" fillId="5" borderId="0" xfId="0" applyFont="1" applyFill="1" applyBorder="1" applyAlignment="1">
      <alignment horizontal="left" wrapText="1" indent="1"/>
    </xf>
    <xf numFmtId="0" fontId="15" fillId="5" borderId="16" xfId="0" applyFont="1" applyFill="1" applyBorder="1" applyAlignment="1">
      <alignment horizontal="left" indent="1"/>
    </xf>
    <xf numFmtId="0" fontId="29" fillId="0" borderId="15" xfId="0" applyFont="1" applyBorder="1" applyAlignment="1">
      <alignment horizontal="left" indent="1"/>
    </xf>
    <xf numFmtId="3" fontId="29" fillId="0" borderId="0" xfId="0" applyNumberFormat="1" applyFont="1" applyBorder="1" applyAlignment="1">
      <alignment horizontal="right" vertical="top" indent="1"/>
    </xf>
    <xf numFmtId="0" fontId="29" fillId="0" borderId="16" xfId="0" applyFont="1" applyBorder="1" applyAlignment="1">
      <alignment horizontal="right" indent="1"/>
    </xf>
    <xf numFmtId="0" fontId="29" fillId="0" borderId="0" xfId="0" applyFont="1" applyBorder="1" applyAlignment="1">
      <alignment horizontal="right" indent="1"/>
    </xf>
    <xf numFmtId="164" fontId="31" fillId="0" borderId="0" xfId="0" applyNumberFormat="1" applyFont="1" applyBorder="1" applyAlignment="1">
      <alignment horizontal="right" indent="1"/>
    </xf>
    <xf numFmtId="164" fontId="31" fillId="0" borderId="16" xfId="0" applyNumberFormat="1" applyFont="1" applyBorder="1" applyAlignment="1">
      <alignment horizontal="right" indent="1"/>
    </xf>
    <xf numFmtId="0" fontId="31" fillId="0" borderId="16" xfId="0" applyFont="1" applyBorder="1" applyAlignment="1">
      <alignment horizontal="right" indent="1"/>
    </xf>
    <xf numFmtId="0" fontId="15" fillId="5" borderId="0" xfId="0" applyFont="1" applyFill="1" applyBorder="1" applyAlignment="1">
      <alignment horizontal="right" indent="1"/>
    </xf>
    <xf numFmtId="0" fontId="30" fillId="5" borderId="0" xfId="0" applyFont="1" applyFill="1" applyBorder="1" applyAlignment="1">
      <alignment horizontal="right" wrapText="1" indent="1"/>
    </xf>
    <xf numFmtId="0" fontId="15" fillId="5" borderId="16" xfId="0" applyFont="1" applyFill="1" applyBorder="1" applyAlignment="1">
      <alignment horizontal="right" indent="1"/>
    </xf>
    <xf numFmtId="3" fontId="29" fillId="0" borderId="0" xfId="0" applyNumberFormat="1" applyFont="1" applyBorder="1" applyAlignment="1">
      <alignment horizontal="right" indent="1"/>
    </xf>
    <xf numFmtId="166" fontId="29" fillId="0" borderId="0" xfId="0" applyNumberFormat="1" applyFont="1" applyBorder="1" applyAlignment="1">
      <alignment horizontal="right" indent="1"/>
    </xf>
    <xf numFmtId="0" fontId="29" fillId="5" borderId="0" xfId="0" applyFont="1" applyFill="1" applyBorder="1" applyAlignment="1">
      <alignment horizontal="right" wrapText="1" indent="1"/>
    </xf>
    <xf numFmtId="167" fontId="29" fillId="0" borderId="0" xfId="0" applyNumberFormat="1" applyFont="1" applyBorder="1" applyAlignment="1">
      <alignment horizontal="right" indent="1"/>
    </xf>
    <xf numFmtId="0" fontId="29" fillId="0" borderId="17" xfId="0" applyFont="1" applyBorder="1" applyAlignment="1">
      <alignment horizontal="left" indent="1"/>
    </xf>
    <xf numFmtId="0" fontId="29" fillId="0" borderId="18" xfId="0" applyFont="1" applyBorder="1" applyAlignment="1">
      <alignment horizontal="right" indent="1"/>
    </xf>
    <xf numFmtId="164" fontId="31" fillId="0" borderId="18" xfId="0" applyNumberFormat="1" applyFont="1" applyBorder="1" applyAlignment="1">
      <alignment horizontal="right" indent="1"/>
    </xf>
    <xf numFmtId="164" fontId="31" fillId="0" borderId="19" xfId="0" applyNumberFormat="1" applyFont="1" applyBorder="1" applyAlignment="1">
      <alignment horizontal="right"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3" borderId="2" xfId="0" applyFont="1" applyFill="1" applyBorder="1" applyAlignment="1">
      <alignment wrapText="1"/>
    </xf>
    <xf numFmtId="0" fontId="15" fillId="3" borderId="0" xfId="0" applyFont="1" applyFill="1" applyBorder="1"/>
    <xf numFmtId="164" fontId="16" fillId="3" borderId="0" xfId="2" applyNumberFormat="1" applyFont="1" applyFill="1" applyBorder="1"/>
    <xf numFmtId="164" fontId="16" fillId="0" borderId="0" xfId="2" applyNumberFormat="1" applyFont="1" applyBorder="1"/>
    <xf numFmtId="0" fontId="11" fillId="3" borderId="2" xfId="0" applyFont="1" applyFill="1" applyBorder="1"/>
    <xf numFmtId="0" fontId="11" fillId="3" borderId="7" xfId="0" applyFont="1" applyFill="1" applyBorder="1"/>
    <xf numFmtId="0" fontId="15" fillId="3" borderId="12" xfId="0" applyFont="1" applyFill="1" applyBorder="1"/>
    <xf numFmtId="164" fontId="16" fillId="3" borderId="12" xfId="2" applyNumberFormat="1" applyFont="1" applyFill="1" applyBorder="1"/>
    <xf numFmtId="164" fontId="16" fillId="3" borderId="13" xfId="0" applyNumberFormat="1" applyFont="1" applyFill="1" applyBorder="1"/>
    <xf numFmtId="0" fontId="12" fillId="4" borderId="41" xfId="0" applyFont="1" applyFill="1" applyBorder="1" applyAlignment="1">
      <alignment horizontal="center"/>
    </xf>
    <xf numFmtId="0" fontId="11" fillId="0" borderId="0" xfId="0" applyFont="1"/>
    <xf numFmtId="0" fontId="14" fillId="0" borderId="0" xfId="0" applyFont="1"/>
    <xf numFmtId="0" fontId="13" fillId="0" borderId="0" xfId="0" applyFont="1"/>
    <xf numFmtId="0" fontId="36" fillId="0" borderId="0" xfId="1" applyFont="1" applyAlignment="1" applyProtection="1"/>
    <xf numFmtId="0" fontId="14" fillId="0" borderId="0" xfId="0" applyFont="1" applyAlignment="1"/>
    <xf numFmtId="0" fontId="13" fillId="0" borderId="0" xfId="0" applyFont="1" applyAlignment="1"/>
    <xf numFmtId="0" fontId="24" fillId="0" borderId="0" xfId="1" applyFont="1" applyAlignment="1" applyProtection="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 xfId="0" applyFont="1" applyBorder="1" applyAlignment="1">
      <alignment horizontal="left" vertical="center" indent="1"/>
    </xf>
    <xf numFmtId="0" fontId="13" fillId="0" borderId="0" xfId="0" applyFont="1" applyBorder="1" applyAlignment="1">
      <alignment horizontal="right" vertical="center"/>
    </xf>
    <xf numFmtId="164" fontId="18" fillId="0" borderId="0" xfId="2" applyNumberFormat="1" applyFont="1" applyBorder="1" applyAlignment="1">
      <alignment horizontal="right" vertical="center"/>
    </xf>
    <xf numFmtId="164" fontId="18" fillId="0" borderId="4" xfId="2"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164" fontId="18" fillId="0" borderId="5" xfId="2" applyNumberFormat="1" applyFont="1" applyBorder="1" applyAlignment="1">
      <alignment horizontal="right" vertical="center"/>
    </xf>
    <xf numFmtId="164" fontId="18" fillId="0" borderId="6" xfId="2" applyNumberFormat="1" applyFont="1" applyBorder="1" applyAlignment="1">
      <alignment horizontal="right" vertical="center"/>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3" fontId="13" fillId="0" borderId="0" xfId="0" applyNumberFormat="1" applyFont="1" applyBorder="1" applyAlignment="1">
      <alignment horizontal="right" vertical="center"/>
    </xf>
    <xf numFmtId="0" fontId="13" fillId="0" borderId="7" xfId="0" applyFont="1" applyBorder="1" applyAlignment="1">
      <alignment horizontal="right" vertical="center"/>
    </xf>
    <xf numFmtId="3" fontId="13" fillId="0" borderId="8" xfId="0" applyNumberFormat="1" applyFont="1" applyBorder="1" applyAlignment="1">
      <alignment horizontal="right" vertical="center"/>
    </xf>
    <xf numFmtId="164" fontId="18" fillId="0" borderId="8" xfId="2" applyNumberFormat="1" applyFont="1" applyBorder="1" applyAlignment="1">
      <alignment horizontal="right" vertical="center"/>
    </xf>
    <xf numFmtId="164" fontId="18" fillId="0" borderId="9" xfId="2" applyNumberFormat="1" applyFont="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12" fillId="2" borderId="10" xfId="0" applyFont="1" applyFill="1" applyBorder="1" applyAlignment="1">
      <alignment horizontal="center"/>
    </xf>
    <xf numFmtId="0" fontId="15" fillId="3" borderId="0" xfId="0" applyFont="1" applyFill="1" applyBorder="1" applyAlignment="1">
      <alignment horizontal="right"/>
    </xf>
    <xf numFmtId="0" fontId="15" fillId="3" borderId="4" xfId="0" applyFont="1" applyFill="1" applyBorder="1" applyAlignment="1">
      <alignment horizontal="right"/>
    </xf>
    <xf numFmtId="0" fontId="15" fillId="0" borderId="2" xfId="0" applyFont="1" applyFill="1" applyBorder="1" applyAlignment="1">
      <alignment horizontal="left" indent="1"/>
    </xf>
    <xf numFmtId="3" fontId="13" fillId="0" borderId="0"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164" fontId="16" fillId="0" borderId="0" xfId="2" applyNumberFormat="1" applyFont="1" applyBorder="1" applyAlignment="1">
      <alignment horizontal="right"/>
    </xf>
    <xf numFmtId="164" fontId="16" fillId="0" borderId="4" xfId="2" applyNumberFormat="1" applyFont="1" applyBorder="1" applyAlignment="1">
      <alignment horizontal="right"/>
    </xf>
    <xf numFmtId="164" fontId="15" fillId="0" borderId="0" xfId="0" applyNumberFormat="1" applyFont="1"/>
    <xf numFmtId="0" fontId="11" fillId="3" borderId="0" xfId="0" applyFont="1" applyFill="1" applyBorder="1" applyAlignment="1">
      <alignment horizontal="center"/>
    </xf>
    <xf numFmtId="0" fontId="11" fillId="3" borderId="4" xfId="0" applyFont="1" applyFill="1" applyBorder="1" applyAlignment="1">
      <alignment horizontal="center"/>
    </xf>
    <xf numFmtId="164" fontId="16" fillId="3" borderId="13" xfId="2" applyNumberFormat="1" applyFont="1" applyFill="1" applyBorder="1"/>
    <xf numFmtId="0" fontId="11" fillId="0" borderId="2" xfId="0" applyFont="1" applyBorder="1" applyAlignment="1">
      <alignment horizontal="left" indent="1"/>
    </xf>
    <xf numFmtId="0" fontId="15" fillId="0" borderId="0" xfId="0" applyFont="1" applyBorder="1" applyAlignment="1">
      <alignment horizontal="right" indent="1"/>
    </xf>
    <xf numFmtId="0" fontId="15" fillId="0" borderId="4" xfId="0" applyFont="1" applyBorder="1" applyAlignment="1">
      <alignment horizontal="right" indent="1"/>
    </xf>
    <xf numFmtId="3" fontId="15" fillId="0" borderId="0" xfId="0" applyNumberFormat="1" applyFont="1" applyBorder="1" applyAlignment="1">
      <alignment horizontal="right" indent="1"/>
    </xf>
    <xf numFmtId="164" fontId="16" fillId="0" borderId="0" xfId="2" applyNumberFormat="1" applyFont="1" applyBorder="1" applyAlignment="1">
      <alignment horizontal="right" indent="1"/>
    </xf>
    <xf numFmtId="164" fontId="16" fillId="0" borderId="4" xfId="2" applyNumberFormat="1" applyFont="1" applyBorder="1" applyAlignment="1">
      <alignment horizontal="right" indent="1"/>
    </xf>
    <xf numFmtId="0" fontId="11" fillId="3" borderId="0" xfId="0" applyFont="1" applyFill="1" applyBorder="1" applyAlignment="1">
      <alignment horizontal="right" vertical="center" indent="1"/>
    </xf>
    <xf numFmtId="0" fontId="11" fillId="3" borderId="4" xfId="0" applyFont="1" applyFill="1" applyBorder="1" applyAlignment="1">
      <alignment horizontal="right" vertical="center" indent="1"/>
    </xf>
    <xf numFmtId="3" fontId="15" fillId="0" borderId="4" xfId="0" applyNumberFormat="1" applyFont="1" applyBorder="1" applyAlignment="1">
      <alignment horizontal="right" indent="1"/>
    </xf>
    <xf numFmtId="0" fontId="11" fillId="3" borderId="7" xfId="0" applyFont="1" applyFill="1" applyBorder="1" applyAlignment="1">
      <alignment horizontal="left"/>
    </xf>
    <xf numFmtId="3" fontId="15" fillId="3" borderId="12" xfId="0" applyNumberFormat="1" applyFont="1" applyFill="1" applyBorder="1" applyAlignment="1">
      <alignment horizontal="right" indent="1"/>
    </xf>
    <xf numFmtId="0" fontId="15" fillId="3" borderId="13" xfId="0" applyFont="1" applyFill="1" applyBorder="1" applyAlignment="1">
      <alignment horizontal="right" indent="1"/>
    </xf>
    <xf numFmtId="0" fontId="15" fillId="4" borderId="21" xfId="0" applyFont="1" applyFill="1" applyBorder="1"/>
    <xf numFmtId="0" fontId="12" fillId="4" borderId="22" xfId="0" applyFont="1" applyFill="1" applyBorder="1" applyAlignment="1">
      <alignment horizontal="center" wrapText="1"/>
    </xf>
    <xf numFmtId="0" fontId="12" fillId="4" borderId="22" xfId="0" applyFont="1" applyFill="1" applyBorder="1" applyAlignment="1">
      <alignment horizontal="center"/>
    </xf>
    <xf numFmtId="0" fontId="12" fillId="4" borderId="23" xfId="0" applyFont="1" applyFill="1" applyBorder="1" applyAlignment="1">
      <alignment horizontal="center" wrapText="1"/>
    </xf>
    <xf numFmtId="0" fontId="11" fillId="5" borderId="15" xfId="0" applyFont="1" applyFill="1" applyBorder="1" applyAlignment="1">
      <alignment horizontal="left"/>
    </xf>
    <xf numFmtId="0" fontId="30" fillId="5" borderId="16" xfId="0" applyFont="1" applyFill="1" applyBorder="1" applyAlignment="1">
      <alignment horizontal="right" wrapText="1"/>
    </xf>
    <xf numFmtId="0" fontId="15" fillId="0" borderId="15" xfId="0" applyFont="1" applyBorder="1" applyAlignment="1">
      <alignment horizontal="left" indent="1"/>
    </xf>
    <xf numFmtId="3" fontId="29" fillId="0" borderId="0" xfId="0" applyNumberFormat="1" applyFont="1" applyFill="1" applyBorder="1" applyAlignment="1">
      <alignment horizontal="right" wrapText="1"/>
    </xf>
    <xf numFmtId="0" fontId="29" fillId="0" borderId="16" xfId="0" applyFont="1" applyBorder="1" applyAlignment="1">
      <alignment horizontal="right" wrapText="1"/>
    </xf>
    <xf numFmtId="164" fontId="29" fillId="0" borderId="0" xfId="0" applyNumberFormat="1" applyFont="1" applyBorder="1" applyAlignment="1">
      <alignment horizontal="right" wrapText="1"/>
    </xf>
    <xf numFmtId="164" fontId="31" fillId="0" borderId="0" xfId="0" applyNumberFormat="1" applyFont="1" applyBorder="1" applyAlignment="1">
      <alignment horizontal="right" wrapText="1"/>
    </xf>
    <xf numFmtId="164" fontId="31" fillId="0" borderId="16" xfId="0" applyNumberFormat="1" applyFont="1" applyBorder="1" applyAlignment="1">
      <alignment horizontal="right" wrapText="1"/>
    </xf>
    <xf numFmtId="164" fontId="30" fillId="5" borderId="16" xfId="0" applyNumberFormat="1" applyFont="1" applyFill="1" applyBorder="1" applyAlignment="1">
      <alignment horizontal="right" wrapText="1"/>
    </xf>
    <xf numFmtId="164" fontId="29" fillId="0" borderId="16" xfId="0" applyNumberFormat="1" applyFont="1" applyBorder="1" applyAlignment="1">
      <alignment horizontal="right" wrapText="1"/>
    </xf>
    <xf numFmtId="0" fontId="15" fillId="0" borderId="17" xfId="0" applyFont="1" applyBorder="1" applyAlignment="1">
      <alignment horizontal="left" indent="1"/>
    </xf>
    <xf numFmtId="164" fontId="31" fillId="0" borderId="18" xfId="0" applyNumberFormat="1" applyFont="1" applyBorder="1" applyAlignment="1">
      <alignment horizontal="right" wrapText="1"/>
    </xf>
    <xf numFmtId="164" fontId="31" fillId="0" borderId="19" xfId="0" applyNumberFormat="1" applyFont="1" applyBorder="1" applyAlignment="1">
      <alignment horizontal="right" wrapText="1"/>
    </xf>
    <xf numFmtId="0" fontId="12" fillId="4" borderId="25" xfId="0" applyFont="1" applyFill="1" applyBorder="1"/>
    <xf numFmtId="0" fontId="12" fillId="4" borderId="26" xfId="0" applyFont="1" applyFill="1" applyBorder="1" applyAlignment="1">
      <alignment horizontal="center" wrapText="1"/>
    </xf>
    <xf numFmtId="0" fontId="15" fillId="0" borderId="15" xfId="0" applyFont="1" applyBorder="1" applyAlignment="1">
      <alignment horizontal="left" indent="2"/>
    </xf>
    <xf numFmtId="0" fontId="29" fillId="0" borderId="16" xfId="0" applyFont="1" applyBorder="1" applyAlignment="1">
      <alignment horizontal="right" vertical="center" wrapText="1"/>
    </xf>
    <xf numFmtId="164" fontId="31" fillId="0" borderId="16" xfId="0" applyNumberFormat="1" applyFont="1" applyBorder="1" applyAlignment="1">
      <alignment horizontal="right" vertical="center" wrapText="1"/>
    </xf>
    <xf numFmtId="0" fontId="15" fillId="0" borderId="15" xfId="0" applyFont="1" applyBorder="1" applyAlignment="1">
      <alignment horizontal="left" wrapText="1" indent="2"/>
    </xf>
    <xf numFmtId="0" fontId="30" fillId="5" borderId="0" xfId="0" applyFont="1" applyFill="1" applyBorder="1" applyAlignment="1">
      <alignment horizontal="right" vertical="center" wrapText="1"/>
    </xf>
    <xf numFmtId="0" fontId="15" fillId="5" borderId="0" xfId="0" applyFont="1" applyFill="1" applyBorder="1" applyAlignment="1">
      <alignment horizontal="right" vertical="center"/>
    </xf>
    <xf numFmtId="0" fontId="30" fillId="5" borderId="16" xfId="0" applyFont="1" applyFill="1" applyBorder="1" applyAlignment="1">
      <alignment horizontal="right" vertical="center" wrapText="1"/>
    </xf>
    <xf numFmtId="164" fontId="29" fillId="0" borderId="0" xfId="0" applyNumberFormat="1" applyFont="1" applyBorder="1" applyAlignment="1">
      <alignment horizontal="right" vertical="center" wrapText="1"/>
    </xf>
    <xf numFmtId="0" fontId="15" fillId="0" borderId="17" xfId="0" applyFont="1" applyBorder="1" applyAlignment="1">
      <alignment horizontal="left" wrapText="1" indent="2"/>
    </xf>
    <xf numFmtId="10" fontId="29" fillId="0" borderId="18" xfId="0" applyNumberFormat="1" applyFont="1" applyBorder="1" applyAlignment="1">
      <alignment horizontal="right" vertical="center" wrapText="1"/>
    </xf>
    <xf numFmtId="164" fontId="31" fillId="0" borderId="18" xfId="2" applyNumberFormat="1" applyFont="1" applyBorder="1" applyAlignment="1">
      <alignment horizontal="right" vertical="center"/>
    </xf>
    <xf numFmtId="164" fontId="31" fillId="0" borderId="18" xfId="2" applyNumberFormat="1" applyFont="1" applyBorder="1" applyAlignment="1">
      <alignment horizontal="right" vertical="center" wrapText="1"/>
    </xf>
    <xf numFmtId="164" fontId="31" fillId="0" borderId="19" xfId="0" applyNumberFormat="1" applyFont="1" applyBorder="1" applyAlignment="1">
      <alignment horizontal="right" vertical="center" wrapText="1"/>
    </xf>
    <xf numFmtId="166" fontId="11" fillId="2" borderId="34" xfId="0" applyNumberFormat="1" applyFont="1" applyFill="1" applyBorder="1"/>
    <xf numFmtId="166" fontId="14" fillId="3" borderId="2" xfId="0" applyNumberFormat="1" applyFont="1" applyFill="1" applyBorder="1"/>
    <xf numFmtId="166" fontId="14" fillId="3" borderId="0" xfId="0" applyNumberFormat="1" applyFont="1" applyFill="1" applyBorder="1"/>
    <xf numFmtId="164" fontId="26" fillId="3" borderId="5" xfId="0" applyNumberFormat="1" applyFont="1" applyFill="1" applyBorder="1"/>
    <xf numFmtId="164" fontId="26" fillId="3" borderId="0" xfId="0" applyNumberFormat="1" applyFont="1" applyFill="1" applyBorder="1"/>
    <xf numFmtId="164" fontId="26" fillId="3" borderId="4" xfId="0" applyNumberFormat="1" applyFont="1" applyFill="1" applyBorder="1"/>
    <xf numFmtId="166" fontId="13" fillId="0" borderId="2" xfId="0" applyNumberFormat="1" applyFont="1" applyBorder="1"/>
    <xf numFmtId="166" fontId="13"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4" xfId="0" applyNumberFormat="1" applyFont="1" applyBorder="1" applyAlignment="1">
      <alignment vertical="center"/>
    </xf>
    <xf numFmtId="166" fontId="14" fillId="3" borderId="0" xfId="0" applyNumberFormat="1" applyFont="1" applyFill="1" applyBorder="1" applyAlignment="1">
      <alignment vertical="center"/>
    </xf>
    <xf numFmtId="164" fontId="26" fillId="3" borderId="0" xfId="0" applyNumberFormat="1" applyFont="1" applyFill="1" applyBorder="1" applyAlignment="1">
      <alignment vertical="center"/>
    </xf>
    <xf numFmtId="164" fontId="26" fillId="3" borderId="4" xfId="0" applyNumberFormat="1" applyFont="1" applyFill="1" applyBorder="1" applyAlignment="1">
      <alignment vertical="center"/>
    </xf>
    <xf numFmtId="166" fontId="15" fillId="0" borderId="2" xfId="0" applyNumberFormat="1" applyFont="1" applyBorder="1"/>
    <xf numFmtId="164" fontId="18"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4" fontId="18" fillId="0" borderId="4" xfId="0" applyNumberFormat="1" applyFont="1" applyFill="1" applyBorder="1" applyAlignment="1">
      <alignment vertical="center"/>
    </xf>
    <xf numFmtId="166" fontId="15" fillId="0" borderId="7" xfId="0" applyNumberFormat="1" applyFont="1" applyBorder="1"/>
    <xf numFmtId="166" fontId="13" fillId="0" borderId="12" xfId="0" applyNumberFormat="1" applyFont="1" applyBorder="1" applyAlignment="1">
      <alignment vertical="center"/>
    </xf>
    <xf numFmtId="164" fontId="18" fillId="0" borderId="12" xfId="0" applyNumberFormat="1" applyFont="1" applyBorder="1" applyAlignment="1">
      <alignment vertical="center"/>
    </xf>
    <xf numFmtId="164" fontId="18" fillId="0" borderId="13" xfId="0" applyNumberFormat="1" applyFont="1" applyBorder="1" applyAlignment="1">
      <alignment vertical="center"/>
    </xf>
    <xf numFmtId="166" fontId="11" fillId="3" borderId="5" xfId="0" applyNumberFormat="1" applyFont="1" applyFill="1" applyBorder="1" applyAlignment="1">
      <alignment vertical="center"/>
    </xf>
    <xf numFmtId="164" fontId="39" fillId="3" borderId="0" xfId="0" applyNumberFormat="1" applyFont="1" applyFill="1" applyBorder="1" applyAlignment="1"/>
    <xf numFmtId="164" fontId="39" fillId="3" borderId="4" xfId="0" applyNumberFormat="1" applyFont="1" applyFill="1" applyBorder="1" applyAlignment="1"/>
    <xf numFmtId="166" fontId="15" fillId="0" borderId="0" xfId="0" applyNumberFormat="1" applyFont="1" applyBorder="1" applyAlignment="1">
      <alignment vertical="center"/>
    </xf>
    <xf numFmtId="164" fontId="40" fillId="0" borderId="0" xfId="0" applyNumberFormat="1" applyFont="1" applyBorder="1" applyAlignment="1"/>
    <xf numFmtId="164" fontId="40" fillId="0" borderId="4" xfId="0" applyNumberFormat="1" applyFont="1" applyBorder="1" applyAlignment="1"/>
    <xf numFmtId="166" fontId="11" fillId="3" borderId="0" xfId="0" applyNumberFormat="1" applyFont="1" applyFill="1" applyBorder="1" applyAlignment="1">
      <alignment vertical="center"/>
    </xf>
    <xf numFmtId="164" fontId="15" fillId="0" borderId="0" xfId="2" applyNumberFormat="1" applyFont="1"/>
    <xf numFmtId="166" fontId="15" fillId="0" borderId="12" xfId="0" applyNumberFormat="1" applyFont="1" applyBorder="1" applyAlignment="1">
      <alignment vertical="center"/>
    </xf>
    <xf numFmtId="0" fontId="42" fillId="4" borderId="3" xfId="0" applyFont="1" applyFill="1" applyBorder="1" applyAlignment="1">
      <alignment horizontal="center" wrapText="1"/>
    </xf>
    <xf numFmtId="0" fontId="42" fillId="4" borderId="32" xfId="0" applyFont="1" applyFill="1" applyBorder="1" applyAlignment="1">
      <alignment horizontal="center" wrapText="1"/>
    </xf>
    <xf numFmtId="0" fontId="43" fillId="5" borderId="15" xfId="0" applyFont="1" applyFill="1" applyBorder="1" applyAlignment="1">
      <alignment horizontal="justify" wrapText="1"/>
    </xf>
    <xf numFmtId="0" fontId="43" fillId="5" borderId="0" xfId="0" applyFont="1" applyFill="1" applyBorder="1" applyAlignment="1">
      <alignment horizontal="justify" wrapText="1"/>
    </xf>
    <xf numFmtId="0" fontId="43" fillId="5" borderId="16" xfId="0" applyFont="1" applyFill="1" applyBorder="1" applyAlignment="1">
      <alignment horizontal="justify" wrapText="1"/>
    </xf>
    <xf numFmtId="0" fontId="44" fillId="0" borderId="15" xfId="0" applyFont="1" applyBorder="1" applyAlignment="1">
      <alignment horizontal="justify" wrapText="1"/>
    </xf>
    <xf numFmtId="164" fontId="13" fillId="0" borderId="0" xfId="0" applyNumberFormat="1" applyFont="1" applyBorder="1" applyAlignment="1">
      <alignment vertical="center"/>
    </xf>
    <xf numFmtId="165" fontId="13" fillId="0" borderId="0" xfId="0" applyNumberFormat="1" applyFont="1" applyBorder="1" applyAlignment="1">
      <alignment vertical="center"/>
    </xf>
    <xf numFmtId="164" fontId="45" fillId="0" borderId="0" xfId="0" applyNumberFormat="1" applyFont="1" applyBorder="1" applyAlignment="1">
      <alignment horizontal="right" wrapText="1"/>
    </xf>
    <xf numFmtId="165" fontId="13" fillId="0" borderId="16" xfId="0" applyNumberFormat="1" applyFont="1" applyBorder="1" applyAlignment="1">
      <alignment vertical="center"/>
    </xf>
    <xf numFmtId="0" fontId="45" fillId="5" borderId="0" xfId="0" applyFont="1" applyFill="1" applyBorder="1" applyAlignment="1">
      <alignment horizontal="justify" wrapText="1"/>
    </xf>
    <xf numFmtId="0" fontId="46" fillId="5" borderId="0" xfId="0" applyFont="1" applyFill="1" applyBorder="1" applyAlignment="1">
      <alignment horizontal="justify" wrapText="1"/>
    </xf>
    <xf numFmtId="0" fontId="46" fillId="5" borderId="16" xfId="0" applyFont="1" applyFill="1" applyBorder="1" applyAlignment="1">
      <alignment horizontal="justify" wrapText="1"/>
    </xf>
    <xf numFmtId="164" fontId="45" fillId="0" borderId="0" xfId="0" applyNumberFormat="1" applyFont="1" applyFill="1" applyBorder="1" applyAlignment="1">
      <alignment horizontal="right" wrapText="1"/>
    </xf>
    <xf numFmtId="164" fontId="13" fillId="0" borderId="0" xfId="0" applyNumberFormat="1" applyFont="1" applyFill="1" applyBorder="1" applyAlignment="1">
      <alignment vertical="center"/>
    </xf>
    <xf numFmtId="0" fontId="44" fillId="0" borderId="17" xfId="0" applyFont="1" applyBorder="1" applyAlignment="1">
      <alignment horizontal="justify" wrapText="1"/>
    </xf>
    <xf numFmtId="164" fontId="13" fillId="0" borderId="18" xfId="0" applyNumberFormat="1" applyFont="1" applyBorder="1" applyAlignment="1">
      <alignment vertical="center"/>
    </xf>
    <xf numFmtId="165" fontId="13" fillId="0" borderId="18" xfId="0" applyNumberFormat="1" applyFont="1" applyBorder="1" applyAlignment="1">
      <alignment vertical="center"/>
    </xf>
    <xf numFmtId="164" fontId="45" fillId="0" borderId="18" xfId="0" applyNumberFormat="1" applyFont="1" applyBorder="1" applyAlignment="1">
      <alignment horizontal="right" wrapText="1"/>
    </xf>
    <xf numFmtId="165" fontId="13" fillId="0" borderId="19" xfId="0" applyNumberFormat="1" applyFont="1" applyBorder="1" applyAlignment="1">
      <alignment vertical="center"/>
    </xf>
    <xf numFmtId="0" fontId="11" fillId="5" borderId="33" xfId="0" applyFont="1" applyFill="1" applyBorder="1" applyAlignment="1">
      <alignment horizontal="left" vertical="center"/>
    </xf>
    <xf numFmtId="0" fontId="29" fillId="5" borderId="0" xfId="0" applyFont="1" applyFill="1" applyAlignment="1">
      <alignment horizontal="right" vertical="center" wrapText="1" indent="2"/>
    </xf>
    <xf numFmtId="165" fontId="15" fillId="5" borderId="0" xfId="0" applyNumberFormat="1" applyFont="1" applyFill="1" applyAlignment="1">
      <alignment horizontal="right" vertical="center" indent="2"/>
    </xf>
    <xf numFmtId="165" fontId="29" fillId="5" borderId="4" xfId="0" applyNumberFormat="1" applyFont="1" applyFill="1" applyBorder="1" applyAlignment="1">
      <alignment horizontal="right" vertical="center" wrapText="1" indent="2"/>
    </xf>
    <xf numFmtId="0" fontId="15" fillId="0" borderId="2" xfId="0" applyFont="1" applyBorder="1" applyAlignment="1">
      <alignment vertical="center"/>
    </xf>
    <xf numFmtId="165" fontId="11" fillId="0" borderId="0"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164" fontId="16" fillId="0" borderId="0" xfId="2" applyNumberFormat="1" applyFont="1" applyBorder="1" applyAlignment="1">
      <alignment horizontal="right" vertical="center" indent="2"/>
    </xf>
    <xf numFmtId="164" fontId="16" fillId="0" borderId="4" xfId="2" applyNumberFormat="1" applyFont="1" applyBorder="1" applyAlignment="1">
      <alignment horizontal="right" vertical="center" indent="2"/>
    </xf>
    <xf numFmtId="0" fontId="11" fillId="5" borderId="15" xfId="0" applyFont="1" applyFill="1" applyBorder="1" applyAlignment="1">
      <alignment horizontal="left" vertical="center"/>
    </xf>
    <xf numFmtId="0" fontId="30" fillId="5" borderId="0" xfId="0" applyFont="1" applyFill="1" applyAlignment="1">
      <alignment horizontal="right" vertical="center" wrapText="1" indent="2"/>
    </xf>
    <xf numFmtId="0" fontId="15" fillId="5" borderId="0" xfId="0" applyFont="1" applyFill="1" applyAlignment="1">
      <alignment horizontal="right" vertical="center" indent="2"/>
    </xf>
    <xf numFmtId="0" fontId="30" fillId="5" borderId="4" xfId="0" applyFont="1" applyFill="1" applyBorder="1" applyAlignment="1">
      <alignment horizontal="right" vertical="center" wrapText="1" indent="2"/>
    </xf>
    <xf numFmtId="165" fontId="15" fillId="0" borderId="4" xfId="0" applyNumberFormat="1" applyFont="1" applyBorder="1" applyAlignment="1">
      <alignment horizontal="right" vertical="center" indent="2"/>
    </xf>
    <xf numFmtId="165" fontId="30" fillId="5" borderId="4" xfId="0" applyNumberFormat="1" applyFont="1" applyFill="1" applyBorder="1" applyAlignment="1">
      <alignment horizontal="right" vertical="center" wrapText="1" indent="2"/>
    </xf>
    <xf numFmtId="0" fontId="15" fillId="0" borderId="7" xfId="0" applyFont="1" applyBorder="1" applyAlignment="1">
      <alignment vertical="center"/>
    </xf>
    <xf numFmtId="165" fontId="15" fillId="0" borderId="12" xfId="0" applyNumberFormat="1" applyFont="1" applyBorder="1" applyAlignment="1">
      <alignment horizontal="right" vertical="center" indent="2"/>
    </xf>
    <xf numFmtId="165" fontId="15" fillId="0" borderId="13" xfId="0" applyNumberFormat="1" applyFont="1" applyBorder="1" applyAlignment="1">
      <alignment horizontal="right" vertical="center" indent="2"/>
    </xf>
    <xf numFmtId="165" fontId="11" fillId="0" borderId="0" xfId="0" applyNumberFormat="1" applyFont="1" applyBorder="1" applyAlignment="1">
      <alignment horizontal="right" indent="2"/>
    </xf>
    <xf numFmtId="165" fontId="11" fillId="0" borderId="4" xfId="0" applyNumberFormat="1" applyFont="1" applyBorder="1" applyAlignment="1">
      <alignment horizontal="right" indent="2"/>
    </xf>
    <xf numFmtId="165" fontId="15" fillId="0" borderId="0" xfId="0" applyNumberFormat="1" applyFont="1" applyBorder="1" applyAlignment="1">
      <alignment horizontal="right" indent="2"/>
    </xf>
    <xf numFmtId="164" fontId="16" fillId="0" borderId="0" xfId="2" applyNumberFormat="1" applyFont="1" applyBorder="1" applyAlignment="1">
      <alignment horizontal="right" indent="2"/>
    </xf>
    <xf numFmtId="164" fontId="16" fillId="0" borderId="4" xfId="2" applyNumberFormat="1" applyFont="1" applyBorder="1" applyAlignment="1">
      <alignment horizontal="right" indent="2"/>
    </xf>
    <xf numFmtId="0" fontId="29" fillId="5" borderId="0" xfId="0" applyFont="1" applyFill="1" applyAlignment="1">
      <alignment horizontal="right" wrapText="1" indent="2"/>
    </xf>
    <xf numFmtId="0" fontId="15" fillId="5" borderId="0" xfId="0" applyFont="1" applyFill="1" applyAlignment="1">
      <alignment horizontal="right" indent="2"/>
    </xf>
    <xf numFmtId="0" fontId="29" fillId="5" borderId="4" xfId="0" applyFont="1" applyFill="1" applyBorder="1" applyAlignment="1">
      <alignment horizontal="right" wrapText="1" indent="2"/>
    </xf>
    <xf numFmtId="165" fontId="15" fillId="0" borderId="4" xfId="0" applyNumberFormat="1" applyFont="1" applyBorder="1" applyAlignment="1">
      <alignment horizontal="right" indent="2"/>
    </xf>
    <xf numFmtId="165" fontId="15" fillId="0" borderId="12" xfId="0" applyNumberFormat="1" applyFont="1" applyBorder="1" applyAlignment="1">
      <alignment horizontal="right" indent="2"/>
    </xf>
    <xf numFmtId="165" fontId="15" fillId="0" borderId="13" xfId="0" applyNumberFormat="1" applyFont="1" applyBorder="1" applyAlignment="1">
      <alignment horizontal="right" indent="2"/>
    </xf>
    <xf numFmtId="166" fontId="15" fillId="0" borderId="33" xfId="0" applyNumberFormat="1" applyFont="1" applyBorder="1"/>
    <xf numFmtId="166" fontId="15" fillId="0" borderId="5" xfId="0" applyNumberFormat="1" applyFont="1" applyBorder="1"/>
    <xf numFmtId="164" fontId="16" fillId="0" borderId="16" xfId="2" applyNumberFormat="1" applyFont="1" applyBorder="1" applyProtection="1"/>
    <xf numFmtId="166" fontId="15" fillId="0" borderId="15" xfId="0" applyNumberFormat="1" applyFont="1" applyBorder="1"/>
    <xf numFmtId="166" fontId="15" fillId="0" borderId="0" xfId="0" applyNumberFormat="1" applyFont="1" applyBorder="1"/>
    <xf numFmtId="166" fontId="15" fillId="0" borderId="12" xfId="0" applyNumberFormat="1" applyFont="1" applyBorder="1"/>
    <xf numFmtId="164" fontId="16" fillId="0" borderId="37" xfId="2" applyNumberFormat="1" applyFont="1" applyBorder="1" applyProtection="1"/>
    <xf numFmtId="166" fontId="15" fillId="0" borderId="18" xfId="0" applyNumberFormat="1" applyFont="1" applyBorder="1"/>
    <xf numFmtId="164" fontId="16" fillId="0" borderId="19" xfId="2" applyNumberFormat="1" applyFont="1" applyBorder="1" applyProtection="1"/>
    <xf numFmtId="166" fontId="15" fillId="0" borderId="17" xfId="0" applyNumberFormat="1" applyFont="1" applyBorder="1" applyAlignment="1">
      <alignment horizontal="right"/>
    </xf>
    <xf numFmtId="0" fontId="5" fillId="0" borderId="0" xfId="0" applyFont="1" applyAlignment="1">
      <alignment horizontal="left"/>
    </xf>
    <xf numFmtId="0" fontId="15" fillId="0" borderId="17" xfId="0" applyFont="1" applyBorder="1" applyAlignment="1">
      <alignment horizontal="left" indent="2"/>
    </xf>
    <xf numFmtId="164" fontId="31" fillId="0" borderId="18" xfId="0" applyNumberFormat="1" applyFont="1" applyBorder="1" applyAlignment="1">
      <alignment horizontal="right" vertical="center" wrapText="1"/>
    </xf>
    <xf numFmtId="0" fontId="15" fillId="5" borderId="0" xfId="0" applyFont="1" applyFill="1" applyBorder="1" applyAlignment="1">
      <alignment horizontal="right"/>
    </xf>
    <xf numFmtId="3" fontId="29" fillId="0" borderId="0" xfId="0" applyNumberFormat="1" applyFont="1" applyBorder="1" applyAlignment="1">
      <alignment horizontal="right"/>
    </xf>
    <xf numFmtId="10" fontId="29" fillId="0" borderId="18" xfId="0" applyNumberFormat="1" applyFont="1" applyBorder="1" applyAlignment="1">
      <alignment horizontal="right" wrapText="1"/>
    </xf>
    <xf numFmtId="164" fontId="31" fillId="0" borderId="18" xfId="2" applyNumberFormat="1" applyFont="1" applyBorder="1" applyAlignment="1">
      <alignment horizontal="right"/>
    </xf>
    <xf numFmtId="164" fontId="31" fillId="0" borderId="18" xfId="2" applyNumberFormat="1" applyFont="1" applyBorder="1" applyAlignment="1">
      <alignment horizontal="right" wrapText="1"/>
    </xf>
    <xf numFmtId="164" fontId="31" fillId="0" borderId="19" xfId="2" applyNumberFormat="1" applyFont="1" applyBorder="1" applyAlignment="1">
      <alignment horizontal="right" wrapText="1"/>
    </xf>
    <xf numFmtId="164" fontId="29" fillId="0" borderId="18" xfId="0" applyNumberFormat="1" applyFont="1" applyBorder="1" applyAlignment="1">
      <alignment horizontal="right" wrapText="1"/>
    </xf>
    <xf numFmtId="166" fontId="11" fillId="2" borderId="8" xfId="0" applyNumberFormat="1" applyFont="1" applyFill="1" applyBorder="1"/>
    <xf numFmtId="166" fontId="11" fillId="3" borderId="0" xfId="0" applyNumberFormat="1" applyFont="1" applyFill="1" applyBorder="1"/>
    <xf numFmtId="164" fontId="39" fillId="3" borderId="43" xfId="0" applyNumberFormat="1" applyFont="1" applyFill="1" applyBorder="1"/>
    <xf numFmtId="164" fontId="39" fillId="3" borderId="0" xfId="0" applyNumberFormat="1" applyFont="1" applyFill="1" applyBorder="1"/>
    <xf numFmtId="164" fontId="39" fillId="3" borderId="4" xfId="0" applyNumberFormat="1" applyFont="1" applyFill="1" applyBorder="1"/>
    <xf numFmtId="164" fontId="40" fillId="0" borderId="0" xfId="0" applyNumberFormat="1" applyFont="1" applyBorder="1" applyAlignment="1">
      <alignment vertical="center"/>
    </xf>
    <xf numFmtId="164" fontId="40" fillId="0" borderId="4" xfId="0" applyNumberFormat="1" applyFont="1" applyBorder="1" applyAlignment="1">
      <alignment vertical="center"/>
    </xf>
    <xf numFmtId="166" fontId="13" fillId="0" borderId="7" xfId="0" applyNumberFormat="1" applyFont="1" applyBorder="1"/>
    <xf numFmtId="164" fontId="39" fillId="3" borderId="5" xfId="0" applyNumberFormat="1" applyFont="1" applyFill="1" applyBorder="1"/>
    <xf numFmtId="164" fontId="39" fillId="3" borderId="6" xfId="0" applyNumberFormat="1" applyFont="1" applyFill="1" applyBorder="1"/>
    <xf numFmtId="0" fontId="12" fillId="2" borderId="35" xfId="0" applyNumberFormat="1" applyFont="1" applyFill="1" applyBorder="1" applyAlignment="1">
      <alignment horizontal="center"/>
    </xf>
    <xf numFmtId="166" fontId="11" fillId="0" borderId="0" xfId="0" applyNumberFormat="1" applyFont="1" applyBorder="1" applyAlignment="1">
      <alignment vertical="center"/>
    </xf>
    <xf numFmtId="164" fontId="39" fillId="0" borderId="0" xfId="0" applyNumberFormat="1" applyFont="1" applyBorder="1" applyAlignment="1">
      <alignment vertical="center"/>
    </xf>
    <xf numFmtId="166" fontId="29" fillId="0" borderId="0" xfId="0" applyNumberFormat="1" applyFont="1" applyBorder="1" applyAlignment="1">
      <alignment horizontal="right" vertical="center" wrapText="1"/>
    </xf>
    <xf numFmtId="0" fontId="29" fillId="0" borderId="4" xfId="0" applyFont="1" applyBorder="1" applyAlignment="1">
      <alignment horizontal="right" vertical="center" wrapText="1"/>
    </xf>
    <xf numFmtId="0" fontId="29" fillId="0" borderId="0" xfId="0" applyFont="1" applyBorder="1" applyAlignment="1">
      <alignment horizontal="right" vertical="center" wrapText="1"/>
    </xf>
    <xf numFmtId="0" fontId="11" fillId="5" borderId="0" xfId="0" applyFont="1" applyFill="1" applyBorder="1" applyAlignment="1">
      <alignment horizontal="left" vertical="center"/>
    </xf>
    <xf numFmtId="0" fontId="11" fillId="5" borderId="4" xfId="0" applyFont="1" applyFill="1" applyBorder="1" applyAlignment="1">
      <alignment horizontal="left" vertical="center"/>
    </xf>
    <xf numFmtId="166" fontId="15" fillId="0" borderId="4" xfId="0" applyNumberFormat="1" applyFont="1" applyBorder="1" applyAlignment="1">
      <alignment vertical="center"/>
    </xf>
    <xf numFmtId="0" fontId="11" fillId="0" borderId="7" xfId="0" applyFont="1" applyBorder="1" applyAlignment="1">
      <alignment horizontal="right" indent="1"/>
    </xf>
    <xf numFmtId="0" fontId="15" fillId="0" borderId="7" xfId="0" applyFont="1" applyBorder="1" applyAlignment="1">
      <alignment horizontal="right" indent="1"/>
    </xf>
    <xf numFmtId="166" fontId="15" fillId="0" borderId="8" xfId="0" applyNumberFormat="1" applyFont="1" applyBorder="1" applyAlignment="1">
      <alignment vertical="center"/>
    </xf>
    <xf numFmtId="166" fontId="15" fillId="0" borderId="9" xfId="0" applyNumberFormat="1" applyFont="1" applyBorder="1" applyAlignment="1">
      <alignment vertical="center"/>
    </xf>
    <xf numFmtId="0" fontId="29" fillId="0" borderId="4" xfId="0" applyFont="1" applyBorder="1" applyAlignment="1">
      <alignment horizontal="right" vertical="center" wrapText="1" indent="1"/>
    </xf>
    <xf numFmtId="0" fontId="15" fillId="0" borderId="2" xfId="0" applyFont="1" applyBorder="1" applyAlignment="1">
      <alignment horizontal="left" indent="3"/>
    </xf>
    <xf numFmtId="0" fontId="31" fillId="0" borderId="0" xfId="0" applyFont="1" applyBorder="1" applyAlignment="1">
      <alignment horizontal="right" vertical="center" indent="1"/>
    </xf>
    <xf numFmtId="164" fontId="31" fillId="0" borderId="4" xfId="0" applyNumberFormat="1" applyFont="1" applyBorder="1" applyAlignment="1">
      <alignment horizontal="right" vertical="center" wrapText="1" indent="1"/>
    </xf>
    <xf numFmtId="0" fontId="15" fillId="5" borderId="0" xfId="0" applyFont="1" applyFill="1" applyBorder="1" applyAlignment="1">
      <alignment horizontal="right" vertical="center" indent="1"/>
    </xf>
    <xf numFmtId="0" fontId="30" fillId="5" borderId="0" xfId="0" applyFont="1" applyFill="1" applyBorder="1" applyAlignment="1">
      <alignment horizontal="right" vertical="center" wrapText="1" indent="1"/>
    </xf>
    <xf numFmtId="0" fontId="30" fillId="5" borderId="4" xfId="0" applyFont="1" applyFill="1" applyBorder="1" applyAlignment="1">
      <alignment horizontal="right" vertical="center" wrapText="1" indent="1"/>
    </xf>
    <xf numFmtId="0" fontId="31" fillId="0" borderId="12" xfId="0" applyFont="1" applyBorder="1" applyAlignment="1">
      <alignment horizontal="right" vertical="center" indent="1"/>
    </xf>
    <xf numFmtId="164" fontId="31" fillId="0" borderId="12"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29" fillId="0" borderId="12" xfId="0" applyFont="1" applyBorder="1" applyAlignment="1">
      <alignment horizontal="right" vertical="center"/>
    </xf>
    <xf numFmtId="164" fontId="31" fillId="6" borderId="12" xfId="2" applyNumberFormat="1" applyFont="1" applyFill="1" applyBorder="1" applyAlignment="1">
      <alignment horizontal="right" vertical="center" wrapText="1"/>
    </xf>
    <xf numFmtId="164" fontId="31" fillId="0" borderId="13" xfId="0" applyNumberFormat="1" applyFont="1" applyBorder="1" applyAlignment="1">
      <alignment horizontal="right" vertical="center" wrapText="1"/>
    </xf>
    <xf numFmtId="0" fontId="14" fillId="3" borderId="57" xfId="0" applyFont="1" applyFill="1" applyBorder="1" applyAlignment="1">
      <alignment horizontal="center" vertical="center"/>
    </xf>
    <xf numFmtId="0" fontId="15" fillId="0" borderId="7" xfId="0" applyFont="1" applyFill="1" applyBorder="1" applyAlignment="1">
      <alignment horizontal="right"/>
    </xf>
    <xf numFmtId="0" fontId="14" fillId="3" borderId="7" xfId="0" applyFont="1" applyFill="1" applyBorder="1" applyAlignment="1">
      <alignment horizontal="center" wrapText="1"/>
    </xf>
    <xf numFmtId="0" fontId="12" fillId="2" borderId="3" xfId="3" applyNumberFormat="1" applyFont="1" applyFill="1" applyBorder="1" applyAlignment="1">
      <alignment horizontal="center" vertical="center" wrapText="1"/>
    </xf>
    <xf numFmtId="0" fontId="12" fillId="2" borderId="14" xfId="3" applyNumberFormat="1" applyFont="1" applyFill="1" applyBorder="1" applyAlignment="1">
      <alignment horizontal="center" vertical="center" wrapText="1"/>
    </xf>
    <xf numFmtId="0" fontId="14" fillId="3" borderId="53" xfId="0" applyFont="1" applyFill="1" applyBorder="1" applyAlignment="1">
      <alignment horizontal="left" indent="1"/>
    </xf>
    <xf numFmtId="168" fontId="14" fillId="3" borderId="53" xfId="0" applyNumberFormat="1" applyFont="1" applyFill="1" applyBorder="1" applyAlignment="1">
      <alignment horizontal="center"/>
    </xf>
    <xf numFmtId="168" fontId="14" fillId="3" borderId="53" xfId="0" applyNumberFormat="1" applyFont="1" applyFill="1" applyBorder="1" applyAlignment="1">
      <alignment horizontal="center" wrapText="1"/>
    </xf>
    <xf numFmtId="3" fontId="15" fillId="0" borderId="4" xfId="0" applyNumberFormat="1" applyFont="1" applyBorder="1"/>
    <xf numFmtId="164" fontId="13" fillId="0" borderId="53" xfId="0" applyNumberFormat="1" applyFont="1" applyFill="1" applyBorder="1" applyAlignment="1"/>
    <xf numFmtId="0" fontId="13" fillId="0" borderId="54" xfId="0" applyFont="1" applyFill="1" applyBorder="1" applyAlignment="1">
      <alignment horizontal="left" indent="2"/>
    </xf>
    <xf numFmtId="164" fontId="13" fillId="0" borderId="54" xfId="0" applyNumberFormat="1" applyFont="1" applyFill="1" applyBorder="1" applyAlignment="1"/>
    <xf numFmtId="0" fontId="15" fillId="2" borderId="0" xfId="0" applyFont="1" applyFill="1"/>
    <xf numFmtId="0" fontId="15" fillId="4" borderId="1" xfId="0" applyFont="1" applyFill="1" applyBorder="1"/>
    <xf numFmtId="0" fontId="12" fillId="4" borderId="61" xfId="0" applyFont="1" applyFill="1" applyBorder="1" applyAlignment="1">
      <alignment horizontal="center" wrapText="1"/>
    </xf>
    <xf numFmtId="0" fontId="12" fillId="4" borderId="59" xfId="0" applyFont="1" applyFill="1" applyBorder="1" applyAlignment="1">
      <alignment horizontal="center"/>
    </xf>
    <xf numFmtId="0" fontId="12" fillId="4" borderId="46" xfId="0" applyFont="1" applyFill="1" applyBorder="1" applyAlignment="1">
      <alignment horizontal="center"/>
    </xf>
    <xf numFmtId="0" fontId="15" fillId="0" borderId="0" xfId="0" applyFont="1" applyBorder="1" applyAlignment="1">
      <alignment horizontal="right" wrapText="1"/>
    </xf>
    <xf numFmtId="0" fontId="11" fillId="7" borderId="12" xfId="0" applyFont="1" applyFill="1" applyBorder="1" applyAlignment="1">
      <alignment horizontal="right" vertical="center" wrapText="1"/>
    </xf>
    <xf numFmtId="168" fontId="24" fillId="7" borderId="13" xfId="4" applyNumberFormat="1" applyFont="1" applyFill="1" applyBorder="1" applyAlignment="1">
      <alignment vertical="center"/>
    </xf>
    <xf numFmtId="0" fontId="11" fillId="7" borderId="0" xfId="0" applyFont="1" applyFill="1" applyBorder="1" applyAlignment="1">
      <alignment horizontal="left" wrapText="1"/>
    </xf>
    <xf numFmtId="168" fontId="13" fillId="0" borderId="0" xfId="4" applyNumberFormat="1" applyFont="1" applyFill="1" applyBorder="1"/>
    <xf numFmtId="168" fontId="13" fillId="0" borderId="12" xfId="4" applyNumberFormat="1" applyFont="1" applyFill="1" applyBorder="1"/>
    <xf numFmtId="168" fontId="13" fillId="0" borderId="13" xfId="4" applyNumberFormat="1" applyFont="1" applyFill="1" applyBorder="1"/>
    <xf numFmtId="168" fontId="14" fillId="7" borderId="0" xfId="4" applyNumberFormat="1" applyFont="1" applyFill="1" applyBorder="1"/>
    <xf numFmtId="168" fontId="24" fillId="7" borderId="12" xfId="4" applyNumberFormat="1" applyFont="1" applyFill="1" applyBorder="1" applyAlignment="1">
      <alignment vertical="center"/>
    </xf>
    <xf numFmtId="0" fontId="12" fillId="2" borderId="61" xfId="0" applyFont="1" applyFill="1" applyBorder="1" applyAlignment="1">
      <alignment horizontal="center"/>
    </xf>
    <xf numFmtId="164" fontId="18" fillId="0" borderId="0" xfId="0" applyNumberFormat="1" applyFont="1" applyBorder="1" applyAlignment="1"/>
    <xf numFmtId="164" fontId="18" fillId="0" borderId="4" xfId="0" applyNumberFormat="1" applyFont="1" applyBorder="1" applyAlignment="1"/>
    <xf numFmtId="164" fontId="26" fillId="3" borderId="0" xfId="0" applyNumberFormat="1" applyFont="1" applyFill="1" applyBorder="1" applyAlignment="1"/>
    <xf numFmtId="164" fontId="26" fillId="3" borderId="4" xfId="0" applyNumberFormat="1" applyFont="1" applyFill="1" applyBorder="1" applyAlignment="1"/>
    <xf numFmtId="164" fontId="18" fillId="0" borderId="4" xfId="0" applyNumberFormat="1" applyFont="1" applyFill="1" applyBorder="1" applyAlignment="1"/>
    <xf numFmtId="164" fontId="18" fillId="0" borderId="0" xfId="0" applyNumberFormat="1" applyFont="1" applyFill="1" applyBorder="1" applyAlignment="1"/>
    <xf numFmtId="164" fontId="18" fillId="0" borderId="12" xfId="0" applyNumberFormat="1" applyFont="1" applyBorder="1" applyAlignment="1"/>
    <xf numFmtId="164" fontId="18" fillId="0" borderId="13" xfId="0" applyNumberFormat="1" applyFont="1" applyBorder="1" applyAlignment="1"/>
    <xf numFmtId="164" fontId="18" fillId="0" borderId="44" xfId="0" applyNumberFormat="1" applyFont="1" applyBorder="1" applyAlignment="1">
      <alignment vertical="center"/>
    </xf>
    <xf numFmtId="164" fontId="26" fillId="3" borderId="44" xfId="0" applyNumberFormat="1" applyFont="1" applyFill="1" applyBorder="1"/>
    <xf numFmtId="164" fontId="18" fillId="0" borderId="45" xfId="0" applyNumberFormat="1" applyFont="1" applyBorder="1" applyAlignment="1">
      <alignment vertical="center"/>
    </xf>
    <xf numFmtId="0" fontId="9" fillId="0" borderId="0" xfId="0" applyFont="1"/>
    <xf numFmtId="0" fontId="2" fillId="0" borderId="0" xfId="0" applyFont="1"/>
    <xf numFmtId="166" fontId="13" fillId="0" borderId="0" xfId="0" applyNumberFormat="1" applyFont="1" applyBorder="1" applyAlignment="1">
      <alignment horizontal="right" vertical="center" wrapText="1"/>
    </xf>
    <xf numFmtId="166" fontId="13" fillId="0" borderId="4" xfId="0" applyNumberFormat="1" applyFont="1" applyBorder="1" applyAlignment="1">
      <alignment vertical="center"/>
    </xf>
    <xf numFmtId="166" fontId="13" fillId="0" borderId="12" xfId="0" applyNumberFormat="1" applyFont="1" applyBorder="1" applyAlignment="1">
      <alignment horizontal="right" vertical="center" wrapText="1"/>
    </xf>
    <xf numFmtId="166" fontId="13" fillId="0" borderId="13" xfId="0" applyNumberFormat="1" applyFont="1" applyBorder="1" applyAlignment="1">
      <alignment vertical="center"/>
    </xf>
    <xf numFmtId="0" fontId="12" fillId="4" borderId="42" xfId="0" applyFont="1" applyFill="1" applyBorder="1" applyAlignment="1">
      <alignment horizontal="center"/>
    </xf>
    <xf numFmtId="168" fontId="15" fillId="0" borderId="0" xfId="0" applyNumberFormat="1" applyFont="1"/>
    <xf numFmtId="0" fontId="12" fillId="4" borderId="41" xfId="0" applyFont="1" applyFill="1" applyBorder="1" applyAlignment="1">
      <alignment horizontal="center"/>
    </xf>
    <xf numFmtId="0" fontId="13" fillId="0" borderId="2" xfId="0" applyFont="1" applyFill="1" applyBorder="1" applyAlignment="1">
      <alignment horizontal="right"/>
    </xf>
    <xf numFmtId="168" fontId="15" fillId="0" borderId="9" xfId="0" applyNumberFormat="1" applyFont="1" applyFill="1" applyBorder="1" applyAlignment="1">
      <alignment horizontal="right"/>
    </xf>
    <xf numFmtId="0" fontId="13" fillId="0" borderId="0" xfId="0" applyFont="1" applyFill="1" applyBorder="1" applyAlignment="1">
      <alignment horizontal="right"/>
    </xf>
    <xf numFmtId="0" fontId="13" fillId="0" borderId="12" xfId="0" applyFont="1" applyFill="1" applyBorder="1" applyAlignment="1">
      <alignment horizontal="right"/>
    </xf>
    <xf numFmtId="0" fontId="12" fillId="4" borderId="41" xfId="0" applyFont="1" applyFill="1" applyBorder="1" applyAlignment="1">
      <alignment horizontal="center"/>
    </xf>
    <xf numFmtId="168" fontId="0" fillId="0" borderId="0" xfId="0" applyNumberFormat="1" applyFont="1" applyAlignment="1">
      <alignment wrapText="1"/>
    </xf>
    <xf numFmtId="3" fontId="15" fillId="0" borderId="0" xfId="0" applyNumberFormat="1" applyFont="1"/>
    <xf numFmtId="166" fontId="15"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12" fillId="4" borderId="51" xfId="0" applyFont="1" applyFill="1" applyBorder="1" applyAlignment="1">
      <alignment horizontal="center" wrapText="1"/>
    </xf>
    <xf numFmtId="0" fontId="12" fillId="4" borderId="61" xfId="0" applyFont="1" applyFill="1" applyBorder="1" applyAlignment="1">
      <alignment horizontal="center" wrapText="1"/>
    </xf>
    <xf numFmtId="168" fontId="16" fillId="0" borderId="0" xfId="0" applyNumberFormat="1" applyFont="1" applyFill="1" applyBorder="1" applyAlignment="1">
      <alignment horizontal="right"/>
    </xf>
    <xf numFmtId="168" fontId="16" fillId="0" borderId="8" xfId="0" applyNumberFormat="1" applyFont="1" applyFill="1" applyBorder="1" applyAlignment="1">
      <alignment horizontal="right"/>
    </xf>
    <xf numFmtId="168" fontId="13" fillId="0" borderId="12" xfId="0" applyNumberFormat="1" applyFont="1" applyFill="1" applyBorder="1" applyAlignment="1">
      <alignment horizontal="right" vertical="center"/>
    </xf>
    <xf numFmtId="164" fontId="16" fillId="0" borderId="8" xfId="2" applyNumberFormat="1" applyFont="1" applyFill="1" applyBorder="1" applyAlignment="1">
      <alignment horizontal="right"/>
    </xf>
    <xf numFmtId="164" fontId="16" fillId="0" borderId="9" xfId="2" applyNumberFormat="1" applyFont="1" applyFill="1" applyBorder="1" applyAlignment="1">
      <alignment horizontal="right"/>
    </xf>
    <xf numFmtId="0" fontId="5" fillId="0" borderId="0" xfId="0" applyFont="1" applyAlignment="1">
      <alignment horizontal="justify" wrapText="1"/>
    </xf>
    <xf numFmtId="0" fontId="12" fillId="2" borderId="58" xfId="0" applyFont="1" applyFill="1" applyBorder="1" applyAlignment="1">
      <alignment horizontal="center"/>
    </xf>
    <xf numFmtId="0" fontId="12" fillId="4" borderId="51" xfId="0" applyFont="1" applyFill="1" applyBorder="1" applyAlignment="1">
      <alignment horizontal="center" wrapText="1"/>
    </xf>
    <xf numFmtId="0" fontId="5" fillId="0" borderId="0" xfId="0" applyFont="1" applyFill="1" applyBorder="1" applyAlignment="1">
      <alignment horizontal="justify" wrapText="1"/>
    </xf>
    <xf numFmtId="0" fontId="12" fillId="4" borderId="62" xfId="0" applyFont="1" applyFill="1" applyBorder="1" applyAlignment="1">
      <alignment horizontal="center" wrapText="1"/>
    </xf>
    <xf numFmtId="3" fontId="15" fillId="3" borderId="4" xfId="0" applyNumberFormat="1" applyFont="1" applyFill="1" applyBorder="1"/>
    <xf numFmtId="3" fontId="15" fillId="0" borderId="6" xfId="0" applyNumberFormat="1" applyFont="1" applyBorder="1"/>
    <xf numFmtId="3" fontId="11" fillId="3" borderId="4" xfId="0" applyNumberFormat="1" applyFont="1" applyFill="1" applyBorder="1"/>
    <xf numFmtId="3" fontId="11" fillId="3" borderId="13" xfId="0" applyNumberFormat="1" applyFont="1" applyFill="1" applyBorder="1"/>
    <xf numFmtId="3" fontId="13" fillId="0" borderId="4" xfId="0" applyNumberFormat="1" applyFont="1" applyBorder="1" applyAlignment="1">
      <alignment vertical="center"/>
    </xf>
    <xf numFmtId="3" fontId="14" fillId="3" borderId="4" xfId="0" applyNumberFormat="1" applyFont="1" applyFill="1" applyBorder="1" applyAlignment="1">
      <alignment horizontal="center" vertical="center"/>
    </xf>
    <xf numFmtId="3" fontId="13" fillId="0" borderId="13" xfId="0" applyNumberFormat="1" applyFont="1" applyBorder="1" applyAlignment="1">
      <alignment vertical="center"/>
    </xf>
    <xf numFmtId="3" fontId="13" fillId="3" borderId="4" xfId="0" applyNumberFormat="1" applyFont="1" applyFill="1" applyBorder="1" applyAlignment="1">
      <alignment horizontal="right" vertical="center"/>
    </xf>
    <xf numFmtId="3" fontId="13" fillId="0" borderId="64" xfId="0" applyNumberFormat="1" applyFont="1" applyBorder="1" applyAlignment="1">
      <alignment vertical="center"/>
    </xf>
    <xf numFmtId="5" fontId="14" fillId="3" borderId="4" xfId="0" applyNumberFormat="1" applyFont="1" applyFill="1" applyBorder="1" applyAlignment="1">
      <alignment horizontal="right" vertical="center"/>
    </xf>
    <xf numFmtId="164" fontId="18" fillId="0" borderId="12" xfId="2" applyNumberFormat="1" applyFont="1" applyBorder="1" applyAlignment="1">
      <alignment horizontal="right" vertical="center"/>
    </xf>
    <xf numFmtId="164" fontId="18" fillId="0" borderId="13" xfId="2" applyNumberFormat="1" applyFont="1" applyBorder="1" applyAlignment="1">
      <alignment horizontal="right" vertical="center"/>
    </xf>
    <xf numFmtId="168" fontId="15" fillId="0" borderId="4" xfId="0" applyNumberFormat="1" applyFont="1" applyBorder="1"/>
    <xf numFmtId="164" fontId="15" fillId="0" borderId="13" xfId="2" applyNumberFormat="1" applyFont="1" applyBorder="1"/>
    <xf numFmtId="164" fontId="16" fillId="0" borderId="0" xfId="2" applyNumberFormat="1" applyFont="1" applyFill="1" applyBorder="1"/>
    <xf numFmtId="168" fontId="16" fillId="0" borderId="0" xfId="0" applyNumberFormat="1" applyFont="1" applyFill="1" applyBorder="1"/>
    <xf numFmtId="168" fontId="16" fillId="0" borderId="12" xfId="0" applyNumberFormat="1" applyFont="1" applyFill="1" applyBorder="1"/>
    <xf numFmtId="164" fontId="16" fillId="0" borderId="12" xfId="2" applyNumberFormat="1" applyFont="1" applyFill="1" applyBorder="1"/>
    <xf numFmtId="0" fontId="15" fillId="5" borderId="4" xfId="0" applyFont="1" applyFill="1" applyBorder="1" applyAlignment="1">
      <alignment vertical="center"/>
    </xf>
    <xf numFmtId="164" fontId="31" fillId="0" borderId="0" xfId="2" applyNumberFormat="1" applyFont="1" applyBorder="1" applyAlignment="1">
      <alignment horizontal="right" vertical="center" wrapText="1"/>
    </xf>
    <xf numFmtId="164" fontId="31" fillId="0" borderId="4" xfId="2" applyNumberFormat="1" applyFont="1" applyBorder="1" applyAlignment="1">
      <alignment horizontal="right" vertical="center" wrapText="1"/>
    </xf>
    <xf numFmtId="164" fontId="16" fillId="0" borderId="4" xfId="2" applyNumberFormat="1" applyFont="1" applyFill="1" applyBorder="1"/>
    <xf numFmtId="164" fontId="16" fillId="0" borderId="13" xfId="2" applyNumberFormat="1" applyFont="1" applyFill="1" applyBorder="1"/>
    <xf numFmtId="3" fontId="15" fillId="0" borderId="13" xfId="0" applyNumberFormat="1" applyFont="1" applyBorder="1"/>
    <xf numFmtId="3" fontId="15" fillId="3" borderId="13" xfId="0" applyNumberFormat="1" applyFont="1" applyFill="1" applyBorder="1"/>
    <xf numFmtId="2" fontId="15" fillId="0" borderId="0" xfId="0" applyNumberFormat="1" applyFont="1"/>
    <xf numFmtId="2" fontId="5" fillId="0" borderId="0" xfId="0" applyNumberFormat="1" applyFont="1" applyAlignment="1">
      <alignment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5" fillId="0" borderId="0" xfId="0" applyFont="1" applyAlignment="1">
      <alignment horizontal="justify" wrapText="1"/>
    </xf>
    <xf numFmtId="0" fontId="5" fillId="0" borderId="0" xfId="0" applyFont="1" applyAlignment="1">
      <alignment horizontal="left" wrapText="1"/>
    </xf>
    <xf numFmtId="0" fontId="12" fillId="2" borderId="58" xfId="0" applyFont="1" applyFill="1" applyBorder="1" applyAlignment="1">
      <alignment horizontal="center"/>
    </xf>
    <xf numFmtId="0" fontId="5" fillId="0" borderId="0" xfId="0" applyFont="1" applyFill="1" applyBorder="1" applyAlignment="1">
      <alignment horizontal="justify" wrapText="1"/>
    </xf>
    <xf numFmtId="164" fontId="15" fillId="0" borderId="0" xfId="2" applyNumberFormat="1" applyFont="1" applyBorder="1"/>
    <xf numFmtId="169" fontId="0" fillId="0" borderId="0" xfId="0" applyNumberFormat="1" applyFont="1"/>
    <xf numFmtId="164" fontId="18" fillId="0" borderId="12" xfId="2" applyNumberFormat="1" applyFont="1" applyFill="1" applyBorder="1" applyAlignment="1">
      <alignment horizontal="right" vertical="center"/>
    </xf>
    <xf numFmtId="164" fontId="18" fillId="0" borderId="13" xfId="2" applyNumberFormat="1" applyFont="1" applyFill="1" applyBorder="1" applyAlignment="1">
      <alignment horizontal="right" vertical="center"/>
    </xf>
    <xf numFmtId="168" fontId="11" fillId="0" borderId="12" xfId="0" applyNumberFormat="1" applyFont="1" applyFill="1" applyBorder="1" applyAlignment="1">
      <alignment horizontal="right"/>
    </xf>
    <xf numFmtId="164" fontId="47" fillId="0" borderId="12" xfId="2" applyNumberFormat="1" applyFont="1" applyFill="1" applyBorder="1" applyAlignment="1">
      <alignment horizontal="right"/>
    </xf>
    <xf numFmtId="9" fontId="15" fillId="0" borderId="0" xfId="2" applyNumberFormat="1" applyFont="1"/>
    <xf numFmtId="0" fontId="5" fillId="0" borderId="0" xfId="0" applyFont="1" applyFill="1" applyAlignment="1">
      <alignment wrapText="1"/>
    </xf>
    <xf numFmtId="0" fontId="12" fillId="2" borderId="14" xfId="0" applyFont="1" applyFill="1" applyBorder="1" applyAlignment="1">
      <alignment horizontal="center" vertical="center"/>
    </xf>
    <xf numFmtId="3" fontId="29" fillId="8" borderId="0" xfId="0" applyNumberFormat="1" applyFont="1" applyFill="1" applyBorder="1" applyAlignment="1">
      <alignment horizontal="right" vertical="center" wrapText="1" indent="1"/>
    </xf>
    <xf numFmtId="0" fontId="17"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2" fillId="2" borderId="4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7" fillId="0" borderId="0" xfId="1" applyFont="1" applyAlignment="1" applyProtection="1">
      <alignment horizontal="center" wrapText="1"/>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8" xfId="0" applyNumberFormat="1" applyFont="1" applyFill="1" applyBorder="1" applyAlignment="1">
      <alignment horizontal="center"/>
    </xf>
    <xf numFmtId="166" fontId="12" fillId="2" borderId="9" xfId="0" applyNumberFormat="1" applyFont="1" applyFill="1" applyBorder="1" applyAlignment="1">
      <alignment horizontal="center"/>
    </xf>
    <xf numFmtId="0" fontId="12" fillId="2" borderId="35" xfId="0" applyNumberFormat="1" applyFont="1" applyFill="1" applyBorder="1" applyAlignment="1">
      <alignment horizontal="center"/>
    </xf>
    <xf numFmtId="0" fontId="12" fillId="2" borderId="36" xfId="0" applyNumberFormat="1" applyFont="1" applyFill="1" applyBorder="1" applyAlignment="1">
      <alignment horizontal="center"/>
    </xf>
    <xf numFmtId="0" fontId="12" fillId="2" borderId="8" xfId="0" applyNumberFormat="1" applyFont="1" applyFill="1" applyBorder="1" applyAlignment="1">
      <alignment horizontal="center"/>
    </xf>
    <xf numFmtId="0" fontId="12" fillId="2" borderId="9" xfId="0" applyNumberFormat="1" applyFont="1" applyFill="1" applyBorder="1" applyAlignment="1">
      <alignment horizontal="center"/>
    </xf>
    <xf numFmtId="0" fontId="42" fillId="4" borderId="29" xfId="0" applyFont="1" applyFill="1" applyBorder="1" applyAlignment="1">
      <alignment horizontal="center" wrapText="1"/>
    </xf>
    <xf numFmtId="0" fontId="42" fillId="4" borderId="30" xfId="0" applyFont="1" applyFill="1" applyBorder="1" applyAlignment="1">
      <alignment horizontal="center" wrapText="1"/>
    </xf>
    <xf numFmtId="0" fontId="7" fillId="0" borderId="0" xfId="0" applyFont="1" applyFill="1" applyBorder="1" applyAlignment="1">
      <alignment horizontal="left" wrapText="1"/>
    </xf>
    <xf numFmtId="0" fontId="41" fillId="4" borderId="28" xfId="0" applyFont="1" applyFill="1" applyBorder="1" applyAlignment="1">
      <alignment horizontal="justify" wrapText="1"/>
    </xf>
    <xf numFmtId="0" fontId="41" fillId="4" borderId="31" xfId="0" applyFont="1" applyFill="1" applyBorder="1" applyAlignment="1">
      <alignment horizontal="justify" wrapText="1"/>
    </xf>
    <xf numFmtId="0" fontId="5" fillId="0" borderId="0" xfId="0" applyFont="1" applyFill="1" applyAlignment="1">
      <alignment horizontal="justify" wrapText="1"/>
    </xf>
    <xf numFmtId="0" fontId="5" fillId="0" borderId="0" xfId="0" applyFont="1" applyAlignment="1">
      <alignment horizontal="left" wrapTex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55" xfId="0" applyFont="1" applyFill="1" applyBorder="1" applyAlignment="1">
      <alignment horizontal="center" wrapText="1"/>
    </xf>
    <xf numFmtId="0" fontId="12" fillId="4" borderId="56" xfId="0" applyFont="1" applyFill="1" applyBorder="1" applyAlignment="1">
      <alignment horizontal="center" wrapText="1"/>
    </xf>
    <xf numFmtId="0" fontId="12" fillId="4" borderId="55" xfId="0" applyFont="1" applyFill="1" applyBorder="1" applyAlignment="1">
      <alignment horizontal="center"/>
    </xf>
    <xf numFmtId="0" fontId="12" fillId="4" borderId="56" xfId="0" applyFont="1" applyFill="1" applyBorder="1" applyAlignment="1">
      <alignment horizontal="center"/>
    </xf>
    <xf numFmtId="0" fontId="5" fillId="0" borderId="0" xfId="0" applyFont="1" applyFill="1" applyAlignment="1">
      <alignment horizontal="left" wrapText="1" indent="3"/>
    </xf>
    <xf numFmtId="0" fontId="12" fillId="2" borderId="59" xfId="0" applyFont="1" applyFill="1" applyBorder="1" applyAlignment="1">
      <alignment horizontal="center"/>
    </xf>
    <xf numFmtId="0" fontId="12" fillId="2" borderId="0" xfId="0" applyFont="1" applyFill="1" applyBorder="1" applyAlignment="1">
      <alignment horizontal="center"/>
    </xf>
    <xf numFmtId="0" fontId="12" fillId="2" borderId="60" xfId="0" applyFont="1" applyFill="1" applyBorder="1" applyAlignment="1">
      <alignment horizontal="center"/>
    </xf>
    <xf numFmtId="0" fontId="12" fillId="2" borderId="0" xfId="0" applyFont="1" applyFill="1" applyAlignment="1">
      <alignment horizontal="center"/>
    </xf>
    <xf numFmtId="0" fontId="5" fillId="0" borderId="0" xfId="0" applyFont="1" applyFill="1" applyAlignment="1">
      <alignment horizontal="left"/>
    </xf>
    <xf numFmtId="0" fontId="12" fillId="2" borderId="61" xfId="3" applyNumberFormat="1" applyFont="1" applyFill="1" applyBorder="1" applyAlignment="1">
      <alignment horizontal="center" vertical="center" wrapText="1"/>
    </xf>
    <xf numFmtId="0" fontId="12" fillId="2" borderId="62" xfId="3" applyNumberFormat="1" applyFont="1" applyFill="1" applyBorder="1" applyAlignment="1">
      <alignment horizontal="center" vertical="center" wrapText="1"/>
    </xf>
    <xf numFmtId="0" fontId="12" fillId="2" borderId="47" xfId="3" applyNumberFormat="1" applyFont="1" applyFill="1" applyBorder="1" applyAlignment="1">
      <alignment horizontal="center" vertical="center" wrapText="1"/>
    </xf>
    <xf numFmtId="0" fontId="12" fillId="2" borderId="48" xfId="3" applyNumberFormat="1" applyFont="1" applyFill="1" applyBorder="1" applyAlignment="1">
      <alignment horizontal="center" vertical="center" wrapText="1"/>
    </xf>
    <xf numFmtId="0" fontId="12" fillId="2" borderId="58" xfId="0" applyFont="1" applyFill="1" applyBorder="1" applyAlignment="1">
      <alignment horizontal="center"/>
    </xf>
    <xf numFmtId="0" fontId="12" fillId="2" borderId="5" xfId="0" applyFont="1" applyFill="1" applyBorder="1" applyAlignment="1">
      <alignment horizontal="center"/>
    </xf>
    <xf numFmtId="0" fontId="12" fillId="2" borderId="63" xfId="0" applyFont="1" applyFill="1" applyBorder="1" applyAlignment="1">
      <alignment horizontal="center"/>
    </xf>
    <xf numFmtId="0" fontId="12" fillId="2" borderId="6" xfId="0" applyFont="1" applyFill="1" applyBorder="1" applyAlignment="1">
      <alignment horizontal="center"/>
    </xf>
    <xf numFmtId="0" fontId="15" fillId="0" borderId="0" xfId="0" applyFont="1" applyAlignment="1">
      <alignment horizontal="justify" wrapText="1"/>
    </xf>
    <xf numFmtId="0" fontId="5" fillId="0" borderId="0" xfId="0" applyFont="1" applyFill="1" applyAlignment="1">
      <alignment horizontal="left" wrapText="1"/>
    </xf>
    <xf numFmtId="0" fontId="5" fillId="0" borderId="0" xfId="0" applyFont="1" applyFill="1" applyBorder="1" applyAlignment="1">
      <alignment horizontal="justify"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vflores\AppData\Roaming\Microsoft\Excel\BIA%202019%20-%20Tabelas%20em%20Excel.xlsx" TargetMode="External"/><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A12" sqref="A12"/>
    </sheetView>
  </sheetViews>
  <sheetFormatPr defaultColWidth="8.7109375" defaultRowHeight="12.75" x14ac:dyDescent="0.2"/>
  <cols>
    <col min="1" max="4" width="8.7109375" style="34"/>
    <col min="5" max="5" width="23.42578125" style="34" customWidth="1"/>
    <col min="6" max="16384" width="8.7109375" style="34"/>
  </cols>
  <sheetData>
    <row r="1" spans="1:18" ht="13.15" customHeight="1" x14ac:dyDescent="0.2"/>
    <row r="2" spans="1:18" ht="13.15" customHeight="1" x14ac:dyDescent="0.2"/>
    <row r="3" spans="1:18" ht="13.15" customHeight="1" x14ac:dyDescent="0.2">
      <c r="A3" s="234" t="s">
        <v>202</v>
      </c>
    </row>
    <row r="4" spans="1:18" ht="13.15" customHeight="1" x14ac:dyDescent="0.2"/>
    <row r="5" spans="1:18" ht="13.15" customHeight="1" x14ac:dyDescent="0.2">
      <c r="A5" s="235" t="s">
        <v>26</v>
      </c>
      <c r="B5" s="236"/>
      <c r="C5" s="236"/>
      <c r="D5" s="236"/>
      <c r="E5" s="236"/>
      <c r="F5" s="236"/>
      <c r="G5" s="236"/>
      <c r="H5" s="236"/>
      <c r="I5" s="236"/>
      <c r="J5" s="236"/>
      <c r="K5" s="236"/>
      <c r="L5" s="236"/>
      <c r="M5" s="236"/>
      <c r="N5" s="236"/>
      <c r="O5" s="236"/>
      <c r="P5" s="236"/>
      <c r="Q5" s="236"/>
      <c r="R5" s="236"/>
    </row>
    <row r="6" spans="1:18" ht="13.15" customHeight="1" x14ac:dyDescent="0.2">
      <c r="A6" s="145" t="s">
        <v>443</v>
      </c>
      <c r="B6" s="236"/>
      <c r="C6" s="236"/>
      <c r="D6" s="236"/>
      <c r="E6" s="236"/>
      <c r="F6" s="236"/>
      <c r="G6" s="236"/>
      <c r="H6" s="236"/>
      <c r="I6" s="236"/>
      <c r="J6" s="236"/>
      <c r="K6" s="236"/>
      <c r="L6" s="236"/>
      <c r="M6" s="236"/>
      <c r="N6" s="236"/>
      <c r="O6" s="236"/>
      <c r="P6" s="236"/>
      <c r="Q6" s="236"/>
      <c r="R6" s="236"/>
    </row>
    <row r="7" spans="1:18" ht="13.15" customHeight="1" x14ac:dyDescent="0.2">
      <c r="A7" s="145" t="s">
        <v>444</v>
      </c>
      <c r="B7" s="237"/>
      <c r="C7" s="237"/>
      <c r="D7" s="237"/>
      <c r="E7" s="237"/>
      <c r="F7" s="236"/>
      <c r="G7" s="236"/>
      <c r="H7" s="236"/>
      <c r="I7" s="236"/>
      <c r="J7" s="236"/>
      <c r="K7" s="236"/>
      <c r="L7" s="236"/>
      <c r="M7" s="236"/>
      <c r="N7" s="236"/>
      <c r="O7" s="236"/>
      <c r="P7" s="236"/>
      <c r="Q7" s="236"/>
      <c r="R7" s="236"/>
    </row>
    <row r="8" spans="1:18" ht="13.15" customHeight="1" x14ac:dyDescent="0.2">
      <c r="A8" s="145" t="s">
        <v>445</v>
      </c>
      <c r="G8" s="236"/>
      <c r="H8" s="236"/>
      <c r="I8" s="236"/>
      <c r="J8" s="236"/>
      <c r="K8" s="236"/>
      <c r="L8" s="236"/>
      <c r="M8" s="236"/>
      <c r="N8" s="236"/>
      <c r="O8" s="236"/>
      <c r="P8" s="236"/>
      <c r="Q8" s="236"/>
      <c r="R8" s="236"/>
    </row>
    <row r="9" spans="1:18" ht="13.15" customHeight="1" x14ac:dyDescent="0.2">
      <c r="A9" s="145" t="s">
        <v>446</v>
      </c>
      <c r="G9" s="236"/>
      <c r="H9" s="236"/>
      <c r="I9" s="236"/>
      <c r="J9" s="236"/>
      <c r="K9" s="236"/>
      <c r="L9" s="236"/>
      <c r="M9" s="236"/>
      <c r="N9" s="236"/>
      <c r="O9" s="236"/>
      <c r="P9" s="236"/>
      <c r="Q9" s="236"/>
      <c r="R9" s="236"/>
    </row>
    <row r="10" spans="1:18" ht="13.15" customHeight="1" x14ac:dyDescent="0.2">
      <c r="A10" s="145"/>
      <c r="G10" s="236"/>
      <c r="H10" s="236"/>
      <c r="I10" s="236"/>
      <c r="J10" s="236"/>
      <c r="K10" s="236"/>
      <c r="L10" s="236"/>
      <c r="M10" s="236"/>
      <c r="N10" s="236"/>
      <c r="O10" s="236"/>
      <c r="P10" s="236"/>
      <c r="Q10" s="236"/>
      <c r="R10" s="236"/>
    </row>
    <row r="11" spans="1:18" ht="13.15" customHeight="1" x14ac:dyDescent="0.2">
      <c r="A11" s="235" t="s">
        <v>27</v>
      </c>
      <c r="G11" s="236"/>
      <c r="H11" s="236"/>
      <c r="I11" s="236"/>
      <c r="J11" s="236"/>
      <c r="K11" s="236"/>
      <c r="L11" s="236"/>
      <c r="M11" s="236"/>
      <c r="N11" s="236"/>
      <c r="O11" s="236"/>
      <c r="P11" s="236"/>
      <c r="Q11" s="236"/>
      <c r="R11" s="236"/>
    </row>
    <row r="12" spans="1:18" ht="13.15" customHeight="1" x14ac:dyDescent="0.2">
      <c r="A12" s="145" t="s">
        <v>447</v>
      </c>
      <c r="G12" s="236"/>
      <c r="H12" s="236"/>
      <c r="I12" s="236"/>
      <c r="J12" s="236"/>
      <c r="K12" s="236"/>
      <c r="L12" s="236"/>
      <c r="M12" s="236"/>
      <c r="N12" s="236"/>
      <c r="O12" s="236"/>
      <c r="P12" s="236"/>
      <c r="Q12" s="236"/>
      <c r="R12" s="236"/>
    </row>
    <row r="13" spans="1:18" ht="13.15" customHeight="1" x14ac:dyDescent="0.2">
      <c r="A13" s="145" t="s">
        <v>448</v>
      </c>
      <c r="K13" s="236"/>
      <c r="L13" s="236"/>
      <c r="M13" s="236"/>
      <c r="N13" s="236"/>
      <c r="O13" s="236"/>
      <c r="P13" s="236"/>
      <c r="Q13" s="236"/>
      <c r="R13" s="236"/>
    </row>
    <row r="14" spans="1:18" ht="13.15" customHeight="1" x14ac:dyDescent="0.2">
      <c r="A14" s="145" t="s">
        <v>449</v>
      </c>
      <c r="B14" s="236"/>
      <c r="C14" s="236"/>
      <c r="D14" s="236"/>
      <c r="E14" s="236"/>
      <c r="F14" s="236"/>
      <c r="G14" s="236"/>
      <c r="H14" s="236"/>
      <c r="I14" s="236"/>
      <c r="J14" s="236"/>
      <c r="K14" s="236"/>
      <c r="L14" s="236"/>
      <c r="M14" s="236"/>
      <c r="N14" s="236"/>
      <c r="O14" s="236"/>
      <c r="P14" s="236"/>
      <c r="Q14" s="236"/>
      <c r="R14" s="236"/>
    </row>
    <row r="15" spans="1:18" ht="13.15" customHeight="1" x14ac:dyDescent="0.2">
      <c r="A15" s="145" t="s">
        <v>450</v>
      </c>
      <c r="G15" s="236"/>
      <c r="H15" s="236"/>
      <c r="I15" s="236"/>
      <c r="J15" s="236"/>
      <c r="K15" s="236"/>
      <c r="L15" s="236"/>
      <c r="M15" s="236"/>
      <c r="N15" s="236"/>
      <c r="O15" s="236"/>
      <c r="P15" s="236"/>
      <c r="Q15" s="236"/>
      <c r="R15" s="236"/>
    </row>
    <row r="16" spans="1:18" ht="13.15" customHeight="1" x14ac:dyDescent="0.2">
      <c r="A16" s="145" t="s">
        <v>451</v>
      </c>
      <c r="N16" s="236"/>
      <c r="O16" s="236"/>
      <c r="P16" s="236"/>
      <c r="Q16" s="236"/>
      <c r="R16" s="236"/>
    </row>
    <row r="17" spans="1:18" ht="13.15" customHeight="1" x14ac:dyDescent="0.2">
      <c r="A17" s="145" t="s">
        <v>452</v>
      </c>
      <c r="N17" s="236"/>
      <c r="O17" s="236"/>
      <c r="P17" s="236"/>
      <c r="Q17" s="236"/>
      <c r="R17" s="236"/>
    </row>
    <row r="18" spans="1:18" ht="13.15" customHeight="1" x14ac:dyDescent="0.2">
      <c r="A18" s="145" t="s">
        <v>453</v>
      </c>
      <c r="B18" s="238"/>
      <c r="C18" s="238"/>
      <c r="D18" s="238"/>
      <c r="E18" s="238"/>
      <c r="F18" s="238"/>
      <c r="G18" s="236"/>
      <c r="H18" s="236"/>
      <c r="I18" s="236"/>
      <c r="J18" s="236"/>
      <c r="K18" s="236"/>
      <c r="L18" s="236"/>
      <c r="M18" s="236"/>
      <c r="N18" s="236"/>
      <c r="O18" s="236"/>
      <c r="P18" s="236"/>
      <c r="Q18" s="236"/>
      <c r="R18" s="236"/>
    </row>
    <row r="19" spans="1:18" ht="13.15" customHeight="1" x14ac:dyDescent="0.2">
      <c r="A19" s="145" t="s">
        <v>454</v>
      </c>
      <c r="B19" s="239"/>
      <c r="C19" s="238"/>
      <c r="D19" s="238"/>
      <c r="E19" s="238"/>
      <c r="F19" s="238"/>
      <c r="G19" s="236"/>
      <c r="H19" s="236"/>
      <c r="I19" s="236"/>
      <c r="J19" s="236"/>
      <c r="K19" s="236"/>
      <c r="L19" s="236"/>
      <c r="M19" s="236"/>
      <c r="N19" s="236"/>
      <c r="O19" s="236"/>
      <c r="P19" s="236"/>
      <c r="Q19" s="236"/>
      <c r="R19" s="236"/>
    </row>
    <row r="20" spans="1:18" ht="13.15" customHeight="1" x14ac:dyDescent="0.2">
      <c r="A20" s="145" t="s">
        <v>455</v>
      </c>
      <c r="B20" s="239"/>
      <c r="C20" s="238"/>
      <c r="D20" s="238"/>
      <c r="E20" s="238"/>
      <c r="F20" s="236"/>
      <c r="G20" s="236"/>
      <c r="H20" s="236"/>
      <c r="I20" s="236"/>
      <c r="J20" s="236"/>
      <c r="K20" s="236"/>
      <c r="L20" s="236"/>
      <c r="M20" s="236"/>
      <c r="N20" s="236"/>
      <c r="O20" s="236"/>
      <c r="P20" s="236"/>
      <c r="Q20" s="236"/>
      <c r="R20" s="236"/>
    </row>
    <row r="21" spans="1:18" ht="13.15" customHeight="1" x14ac:dyDescent="0.2">
      <c r="A21" s="145" t="s">
        <v>456</v>
      </c>
      <c r="B21" s="239"/>
      <c r="C21" s="238"/>
      <c r="D21" s="238"/>
      <c r="E21" s="238"/>
      <c r="F21" s="238"/>
      <c r="G21" s="238"/>
      <c r="H21" s="238"/>
      <c r="I21" s="238"/>
      <c r="J21" s="238"/>
      <c r="K21" s="238"/>
      <c r="L21" s="238"/>
      <c r="M21" s="238"/>
      <c r="N21" s="238"/>
      <c r="O21" s="238"/>
      <c r="P21" s="236"/>
      <c r="Q21" s="236"/>
      <c r="R21" s="236"/>
    </row>
    <row r="22" spans="1:18" ht="13.15" customHeight="1" x14ac:dyDescent="0.2">
      <c r="A22" s="145" t="s">
        <v>457</v>
      </c>
      <c r="B22" s="239"/>
      <c r="C22" s="238"/>
      <c r="D22" s="238"/>
      <c r="E22" s="238"/>
      <c r="F22" s="238"/>
      <c r="G22" s="238"/>
      <c r="H22" s="238"/>
      <c r="I22" s="238"/>
      <c r="J22" s="236"/>
      <c r="K22" s="236"/>
      <c r="L22" s="236"/>
      <c r="M22" s="236"/>
      <c r="N22" s="236"/>
      <c r="O22" s="236"/>
      <c r="P22" s="236"/>
      <c r="Q22" s="236"/>
      <c r="R22" s="236"/>
    </row>
    <row r="23" spans="1:18" ht="13.15" customHeight="1" x14ac:dyDescent="0.2">
      <c r="A23" s="145" t="s">
        <v>458</v>
      </c>
      <c r="B23" s="239"/>
      <c r="C23" s="238"/>
      <c r="D23" s="238"/>
      <c r="E23" s="238"/>
      <c r="F23" s="238"/>
      <c r="G23" s="236"/>
      <c r="H23" s="236"/>
      <c r="I23" s="236"/>
      <c r="J23" s="236"/>
      <c r="K23" s="236"/>
      <c r="L23" s="236"/>
      <c r="M23" s="236"/>
      <c r="N23" s="236"/>
      <c r="O23" s="236"/>
      <c r="P23" s="236"/>
      <c r="Q23" s="236"/>
      <c r="R23" s="236"/>
    </row>
    <row r="24" spans="1:18" ht="13.15" customHeight="1" x14ac:dyDescent="0.2">
      <c r="A24" s="145" t="s">
        <v>459</v>
      </c>
      <c r="B24" s="239"/>
      <c r="C24" s="238"/>
      <c r="D24" s="238"/>
      <c r="E24" s="238"/>
      <c r="F24" s="238"/>
      <c r="G24" s="238"/>
      <c r="H24" s="238"/>
      <c r="I24" s="238"/>
      <c r="J24" s="238"/>
      <c r="K24" s="236"/>
      <c r="L24" s="236"/>
      <c r="M24" s="236"/>
      <c r="N24" s="236"/>
      <c r="O24" s="236"/>
      <c r="P24" s="236"/>
      <c r="Q24" s="236"/>
      <c r="R24" s="236"/>
    </row>
    <row r="25" spans="1:18" ht="13.15" customHeight="1" x14ac:dyDescent="0.2">
      <c r="A25" s="145"/>
      <c r="B25" s="239"/>
      <c r="C25" s="238"/>
      <c r="D25" s="238"/>
      <c r="E25" s="238"/>
      <c r="F25" s="238"/>
      <c r="G25" s="238"/>
      <c r="H25" s="238"/>
      <c r="I25" s="238"/>
      <c r="J25" s="238"/>
      <c r="K25" s="236"/>
      <c r="L25" s="236"/>
      <c r="M25" s="236"/>
      <c r="N25" s="236"/>
      <c r="O25" s="236"/>
      <c r="P25" s="236"/>
      <c r="Q25" s="236"/>
      <c r="R25" s="236"/>
    </row>
    <row r="26" spans="1:18" ht="13.15" customHeight="1" x14ac:dyDescent="0.2">
      <c r="A26" s="240" t="s">
        <v>139</v>
      </c>
      <c r="B26" s="239"/>
      <c r="C26" s="238"/>
      <c r="D26" s="238"/>
      <c r="E26" s="238"/>
      <c r="F26" s="238"/>
      <c r="G26" s="238"/>
      <c r="H26" s="238"/>
      <c r="I26" s="238"/>
      <c r="J26" s="238"/>
      <c r="K26" s="236"/>
      <c r="L26" s="236"/>
      <c r="M26" s="236"/>
      <c r="N26" s="236"/>
      <c r="O26" s="236"/>
      <c r="P26" s="236"/>
      <c r="Q26" s="236"/>
      <c r="R26" s="236"/>
    </row>
    <row r="27" spans="1:18" ht="13.15" customHeight="1" x14ac:dyDescent="0.2">
      <c r="A27" s="145" t="s">
        <v>460</v>
      </c>
      <c r="B27" s="239"/>
      <c r="C27" s="238"/>
      <c r="D27" s="238"/>
      <c r="E27" s="238"/>
      <c r="F27" s="238"/>
      <c r="G27" s="236"/>
      <c r="H27" s="236"/>
      <c r="I27" s="236"/>
      <c r="J27" s="236"/>
      <c r="K27" s="236"/>
      <c r="L27" s="236"/>
      <c r="M27" s="236"/>
      <c r="N27" s="236"/>
      <c r="O27" s="236"/>
      <c r="P27" s="236"/>
      <c r="Q27" s="236"/>
      <c r="R27" s="236"/>
    </row>
    <row r="28" spans="1:18" ht="13.15" customHeight="1" x14ac:dyDescent="0.2">
      <c r="A28" s="145" t="s">
        <v>461</v>
      </c>
      <c r="B28" s="239"/>
      <c r="C28" s="238"/>
      <c r="D28" s="238"/>
      <c r="E28" s="238"/>
      <c r="F28" s="238"/>
      <c r="G28" s="236"/>
      <c r="H28" s="236"/>
      <c r="I28" s="236"/>
      <c r="J28" s="236"/>
      <c r="K28" s="236"/>
      <c r="L28" s="236"/>
      <c r="M28" s="236"/>
      <c r="N28" s="236"/>
      <c r="O28" s="236"/>
      <c r="P28" s="236"/>
      <c r="Q28" s="236"/>
      <c r="R28" s="236"/>
    </row>
    <row r="29" spans="1:18" ht="13.15" customHeight="1" x14ac:dyDescent="0.2">
      <c r="A29" s="145" t="s">
        <v>462</v>
      </c>
      <c r="B29" s="239"/>
      <c r="C29" s="238"/>
      <c r="D29" s="238"/>
      <c r="E29" s="238"/>
      <c r="F29" s="238"/>
      <c r="G29" s="236"/>
      <c r="H29" s="236"/>
      <c r="I29" s="236"/>
      <c r="J29" s="236"/>
      <c r="K29" s="236"/>
      <c r="L29" s="236"/>
      <c r="M29" s="236"/>
      <c r="N29" s="236"/>
      <c r="O29" s="236"/>
      <c r="P29" s="236"/>
      <c r="Q29" s="236"/>
      <c r="R29" s="236"/>
    </row>
    <row r="30" spans="1:18" ht="13.15" customHeight="1" x14ac:dyDescent="0.2">
      <c r="A30" s="145" t="s">
        <v>463</v>
      </c>
      <c r="B30" s="239"/>
      <c r="C30" s="238"/>
      <c r="D30" s="238"/>
      <c r="E30" s="238"/>
      <c r="F30" s="238"/>
      <c r="G30" s="236"/>
      <c r="H30" s="236"/>
      <c r="I30" s="236"/>
      <c r="J30" s="236"/>
      <c r="K30" s="236"/>
      <c r="L30" s="236"/>
      <c r="M30" s="236"/>
      <c r="N30" s="236"/>
      <c r="O30" s="236"/>
      <c r="P30" s="236"/>
      <c r="Q30" s="236"/>
      <c r="R30" s="236"/>
    </row>
    <row r="31" spans="1:18" ht="13.15" customHeight="1" x14ac:dyDescent="0.2">
      <c r="A31" s="145" t="s">
        <v>464</v>
      </c>
      <c r="B31" s="239"/>
      <c r="C31" s="238"/>
      <c r="D31" s="238"/>
      <c r="E31" s="238"/>
      <c r="F31" s="238"/>
      <c r="G31" s="236"/>
      <c r="H31" s="236"/>
      <c r="I31" s="236"/>
      <c r="J31" s="236"/>
      <c r="K31" s="236"/>
      <c r="L31" s="236"/>
      <c r="M31" s="236"/>
      <c r="N31" s="236"/>
      <c r="O31" s="236"/>
      <c r="P31" s="236"/>
      <c r="Q31" s="236"/>
      <c r="R31" s="236"/>
    </row>
    <row r="32" spans="1:18" ht="13.15" customHeight="1" x14ac:dyDescent="0.2">
      <c r="A32" s="145" t="s">
        <v>465</v>
      </c>
      <c r="B32" s="239"/>
      <c r="C32" s="238"/>
      <c r="D32" s="238"/>
      <c r="E32" s="238"/>
      <c r="F32" s="238"/>
      <c r="G32" s="238"/>
      <c r="H32" s="238"/>
      <c r="I32" s="238"/>
      <c r="J32" s="238"/>
      <c r="K32" s="238"/>
      <c r="L32" s="238"/>
      <c r="M32" s="238"/>
      <c r="N32" s="238"/>
      <c r="O32" s="238"/>
      <c r="P32" s="236"/>
      <c r="Q32" s="236"/>
      <c r="R32" s="236"/>
    </row>
    <row r="33" spans="1:18" ht="13.15" customHeight="1" x14ac:dyDescent="0.2">
      <c r="A33" s="145" t="s">
        <v>466</v>
      </c>
      <c r="B33" s="239"/>
      <c r="C33" s="238"/>
      <c r="D33" s="238"/>
      <c r="E33" s="238"/>
      <c r="F33" s="238"/>
      <c r="G33" s="238"/>
      <c r="H33" s="238"/>
      <c r="I33" s="238"/>
      <c r="J33" s="236"/>
      <c r="K33" s="236"/>
      <c r="L33" s="236"/>
      <c r="M33" s="236"/>
      <c r="N33" s="236"/>
      <c r="O33" s="236"/>
      <c r="P33" s="236"/>
      <c r="Q33" s="236"/>
      <c r="R33" s="236"/>
    </row>
    <row r="34" spans="1:18" ht="13.15" customHeight="1" x14ac:dyDescent="0.2">
      <c r="A34" s="145" t="s">
        <v>467</v>
      </c>
      <c r="B34" s="239"/>
      <c r="C34" s="238"/>
      <c r="D34" s="238"/>
      <c r="E34" s="238"/>
      <c r="F34" s="238"/>
      <c r="G34" s="238"/>
      <c r="H34" s="238"/>
      <c r="I34" s="236"/>
      <c r="J34" s="236"/>
      <c r="K34" s="236"/>
      <c r="L34" s="236"/>
      <c r="M34" s="236"/>
      <c r="N34" s="236"/>
      <c r="O34" s="236"/>
      <c r="P34" s="236"/>
      <c r="Q34" s="236"/>
      <c r="R34" s="236"/>
    </row>
    <row r="35" spans="1:18" ht="13.15" customHeight="1" x14ac:dyDescent="0.2">
      <c r="A35" s="145" t="s">
        <v>468</v>
      </c>
      <c r="B35" s="239"/>
      <c r="C35" s="238"/>
      <c r="D35" s="238"/>
      <c r="E35" s="238"/>
      <c r="F35" s="238"/>
      <c r="G35" s="238"/>
      <c r="H35" s="238"/>
      <c r="I35" s="238"/>
      <c r="J35" s="238"/>
      <c r="K35" s="236"/>
      <c r="L35" s="236"/>
      <c r="M35" s="236"/>
      <c r="N35" s="236"/>
      <c r="O35" s="236"/>
      <c r="P35" s="236"/>
      <c r="Q35" s="236"/>
      <c r="R35" s="236"/>
    </row>
    <row r="36" spans="1:18" ht="13.15" customHeight="1" x14ac:dyDescent="0.2">
      <c r="A36" s="145" t="s">
        <v>469</v>
      </c>
      <c r="B36" s="239"/>
      <c r="C36" s="238"/>
      <c r="D36" s="238"/>
      <c r="E36" s="238"/>
      <c r="F36" s="238"/>
      <c r="G36" s="236"/>
      <c r="H36" s="236"/>
      <c r="I36" s="236"/>
      <c r="J36" s="236"/>
      <c r="K36" s="236"/>
      <c r="L36" s="236"/>
      <c r="M36" s="236"/>
      <c r="N36" s="236"/>
      <c r="O36" s="236"/>
      <c r="P36" s="236"/>
      <c r="Q36" s="236"/>
      <c r="R36" s="236"/>
    </row>
    <row r="37" spans="1:18" ht="13.15" customHeight="1" x14ac:dyDescent="0.2">
      <c r="A37" s="145" t="s">
        <v>470</v>
      </c>
      <c r="B37" s="239"/>
      <c r="C37" s="238"/>
      <c r="D37" s="238"/>
      <c r="E37" s="238"/>
      <c r="F37" s="238"/>
      <c r="G37" s="236"/>
      <c r="H37" s="236"/>
      <c r="I37" s="236"/>
      <c r="J37" s="236"/>
      <c r="K37" s="236"/>
      <c r="L37" s="236"/>
      <c r="M37" s="236"/>
      <c r="N37" s="236"/>
      <c r="O37" s="236"/>
      <c r="P37" s="236"/>
      <c r="Q37" s="236"/>
      <c r="R37" s="236"/>
    </row>
    <row r="38" spans="1:18" ht="13.15" customHeight="1" x14ac:dyDescent="0.2">
      <c r="A38" s="145" t="s">
        <v>471</v>
      </c>
      <c r="B38" s="239"/>
      <c r="C38" s="238"/>
      <c r="D38" s="238"/>
      <c r="E38" s="238"/>
      <c r="F38" s="238"/>
      <c r="G38" s="236"/>
      <c r="H38" s="236"/>
      <c r="I38" s="236"/>
      <c r="J38" s="236"/>
      <c r="K38" s="236"/>
      <c r="L38" s="236"/>
      <c r="M38" s="236"/>
      <c r="N38" s="236"/>
      <c r="O38" s="236"/>
      <c r="P38" s="236"/>
      <c r="Q38" s="236"/>
      <c r="R38" s="236"/>
    </row>
    <row r="39" spans="1:18" ht="13.15" customHeight="1" x14ac:dyDescent="0.2">
      <c r="A39" s="145"/>
      <c r="B39" s="239"/>
      <c r="C39" s="238"/>
      <c r="D39" s="238"/>
      <c r="E39" s="238"/>
      <c r="F39" s="238"/>
      <c r="G39" s="236"/>
      <c r="H39" s="236"/>
      <c r="I39" s="236"/>
      <c r="J39" s="236"/>
      <c r="K39" s="236"/>
      <c r="L39" s="236"/>
      <c r="M39" s="236"/>
      <c r="N39" s="236"/>
      <c r="O39" s="236"/>
      <c r="P39" s="236"/>
      <c r="Q39" s="236"/>
      <c r="R39" s="236"/>
    </row>
    <row r="40" spans="1:18" ht="13.15" customHeight="1" x14ac:dyDescent="0.2">
      <c r="A40" s="240" t="s">
        <v>392</v>
      </c>
      <c r="B40" s="239"/>
      <c r="C40" s="238"/>
      <c r="D40" s="238"/>
      <c r="E40" s="238"/>
      <c r="F40" s="238"/>
      <c r="G40" s="236"/>
      <c r="H40" s="236"/>
      <c r="I40" s="236"/>
      <c r="J40" s="236"/>
      <c r="K40" s="236"/>
      <c r="L40" s="236"/>
      <c r="M40" s="236"/>
      <c r="N40" s="236"/>
      <c r="O40" s="236"/>
      <c r="P40" s="236"/>
      <c r="Q40" s="236"/>
      <c r="R40" s="236"/>
    </row>
    <row r="41" spans="1:18" ht="13.15" customHeight="1" x14ac:dyDescent="0.2">
      <c r="A41" s="145" t="s">
        <v>472</v>
      </c>
      <c r="B41" s="239"/>
      <c r="C41" s="238"/>
      <c r="D41" s="238"/>
      <c r="E41" s="238"/>
      <c r="F41" s="238"/>
      <c r="G41" s="236"/>
      <c r="H41" s="236"/>
      <c r="I41" s="236"/>
      <c r="J41" s="236"/>
      <c r="K41" s="236"/>
      <c r="L41" s="236"/>
      <c r="M41" s="236"/>
      <c r="N41" s="236"/>
      <c r="O41" s="236"/>
      <c r="P41" s="236"/>
      <c r="Q41" s="236"/>
      <c r="R41" s="236"/>
    </row>
    <row r="42" spans="1:18" ht="13.15" customHeight="1" x14ac:dyDescent="0.2">
      <c r="A42" s="145" t="s">
        <v>473</v>
      </c>
      <c r="B42" s="236"/>
      <c r="C42" s="236"/>
      <c r="D42" s="236"/>
      <c r="E42" s="236"/>
      <c r="F42" s="236"/>
      <c r="G42" s="236"/>
      <c r="H42" s="236"/>
      <c r="I42" s="236"/>
      <c r="J42" s="236"/>
      <c r="K42" s="236"/>
      <c r="L42" s="236"/>
      <c r="M42" s="236"/>
      <c r="N42" s="236"/>
      <c r="O42" s="236"/>
      <c r="P42" s="236"/>
      <c r="Q42" s="236"/>
      <c r="R42" s="236"/>
    </row>
    <row r="43" spans="1:18" ht="13.15" customHeight="1" x14ac:dyDescent="0.2">
      <c r="A43" s="145" t="s">
        <v>474</v>
      </c>
      <c r="B43" s="145"/>
      <c r="C43" s="236"/>
      <c r="D43" s="236"/>
      <c r="E43" s="236"/>
      <c r="F43" s="236"/>
      <c r="G43" s="236"/>
      <c r="H43" s="236"/>
      <c r="I43" s="236"/>
      <c r="J43" s="236"/>
      <c r="K43" s="236"/>
      <c r="L43" s="236"/>
      <c r="M43" s="236"/>
      <c r="N43" s="236"/>
      <c r="O43" s="236"/>
      <c r="P43" s="236"/>
      <c r="Q43" s="236"/>
      <c r="R43" s="236"/>
    </row>
    <row r="44" spans="1:18" ht="13.15" customHeight="1" x14ac:dyDescent="0.2">
      <c r="A44" s="145" t="s">
        <v>475</v>
      </c>
      <c r="B44" s="145"/>
      <c r="C44" s="236"/>
      <c r="D44" s="236"/>
      <c r="E44" s="236"/>
      <c r="F44" s="236"/>
      <c r="G44" s="236"/>
      <c r="H44" s="236"/>
      <c r="I44" s="236"/>
      <c r="J44" s="236"/>
      <c r="K44" s="236"/>
      <c r="L44" s="236"/>
      <c r="M44" s="236"/>
      <c r="N44" s="236"/>
      <c r="O44" s="236"/>
      <c r="P44" s="236"/>
      <c r="Q44" s="236"/>
      <c r="R44" s="236"/>
    </row>
    <row r="45" spans="1:18" ht="13.15" customHeight="1" x14ac:dyDescent="0.2">
      <c r="A45" s="145" t="s">
        <v>476</v>
      </c>
      <c r="B45" s="236"/>
      <c r="C45" s="236"/>
      <c r="D45" s="236"/>
      <c r="E45" s="236"/>
      <c r="F45" s="236"/>
      <c r="G45" s="236"/>
      <c r="H45" s="236"/>
      <c r="I45" s="236"/>
      <c r="J45" s="236"/>
      <c r="K45" s="236"/>
      <c r="L45" s="236"/>
      <c r="M45" s="236"/>
      <c r="N45" s="236"/>
      <c r="O45" s="236"/>
      <c r="P45" s="236"/>
      <c r="Q45" s="236"/>
      <c r="R45" s="236"/>
    </row>
    <row r="46" spans="1:18" ht="13.15" customHeight="1" x14ac:dyDescent="0.2">
      <c r="A46" s="145" t="s">
        <v>477</v>
      </c>
      <c r="B46" s="236"/>
      <c r="C46" s="236"/>
      <c r="D46" s="236"/>
      <c r="E46" s="236"/>
      <c r="F46" s="236"/>
      <c r="G46" s="236"/>
      <c r="H46" s="236"/>
      <c r="I46" s="236"/>
      <c r="J46" s="236"/>
      <c r="K46" s="236"/>
      <c r="L46" s="236"/>
      <c r="M46" s="236"/>
      <c r="N46" s="236"/>
      <c r="O46" s="236"/>
      <c r="P46" s="236"/>
      <c r="Q46" s="236"/>
      <c r="R46" s="236"/>
    </row>
    <row r="47" spans="1:18" ht="13.15" customHeight="1" x14ac:dyDescent="0.2">
      <c r="A47" s="145" t="s">
        <v>478</v>
      </c>
      <c r="B47" s="236"/>
      <c r="C47" s="236"/>
      <c r="D47" s="236"/>
      <c r="E47" s="236"/>
      <c r="F47" s="236"/>
      <c r="G47" s="236"/>
      <c r="H47" s="236"/>
      <c r="I47" s="236"/>
      <c r="J47" s="236"/>
      <c r="K47" s="236"/>
      <c r="L47" s="236"/>
      <c r="M47" s="236"/>
      <c r="N47" s="236"/>
      <c r="O47" s="236"/>
      <c r="P47" s="236"/>
      <c r="Q47" s="236"/>
      <c r="R47" s="236"/>
    </row>
    <row r="48" spans="1:18" ht="13.15" customHeight="1" x14ac:dyDescent="0.2">
      <c r="A48" s="145" t="s">
        <v>479</v>
      </c>
      <c r="B48" s="236"/>
      <c r="C48" s="236"/>
      <c r="D48" s="236"/>
      <c r="E48" s="236"/>
      <c r="F48" s="236"/>
      <c r="G48" s="236"/>
      <c r="H48" s="236"/>
      <c r="I48" s="236"/>
      <c r="J48" s="236"/>
      <c r="K48" s="236"/>
      <c r="L48" s="236"/>
      <c r="M48" s="236"/>
      <c r="N48" s="236"/>
      <c r="O48" s="236"/>
      <c r="P48" s="236"/>
      <c r="Q48" s="236"/>
      <c r="R48" s="236"/>
    </row>
    <row r="49" spans="1:18" ht="13.15" customHeight="1" x14ac:dyDescent="0.2">
      <c r="A49" s="145" t="s">
        <v>480</v>
      </c>
      <c r="B49" s="236"/>
      <c r="C49" s="236"/>
      <c r="D49" s="236"/>
      <c r="E49" s="236"/>
      <c r="F49" s="236"/>
      <c r="G49" s="236"/>
      <c r="H49" s="236"/>
      <c r="I49" s="236"/>
      <c r="J49" s="236"/>
      <c r="K49" s="236"/>
      <c r="L49" s="236"/>
      <c r="M49" s="236"/>
      <c r="N49" s="236"/>
      <c r="O49" s="236"/>
      <c r="P49" s="236"/>
      <c r="Q49" s="236"/>
      <c r="R49" s="236"/>
    </row>
    <row r="50" spans="1:18" ht="13.15" customHeight="1" x14ac:dyDescent="0.2">
      <c r="A50" s="145" t="s">
        <v>481</v>
      </c>
      <c r="B50" s="236"/>
      <c r="C50" s="236"/>
      <c r="D50" s="236"/>
      <c r="E50" s="236"/>
      <c r="F50" s="236"/>
      <c r="G50" s="236"/>
      <c r="H50" s="236"/>
      <c r="I50" s="236"/>
      <c r="J50" s="236"/>
      <c r="K50" s="236"/>
      <c r="L50" s="236"/>
      <c r="M50" s="236"/>
      <c r="N50" s="236"/>
      <c r="O50" s="236"/>
      <c r="P50" s="236"/>
      <c r="Q50" s="236"/>
      <c r="R50" s="236"/>
    </row>
    <row r="51" spans="1:18" ht="13.15" customHeight="1" x14ac:dyDescent="0.2">
      <c r="A51" s="145" t="s">
        <v>482</v>
      </c>
      <c r="B51" s="236"/>
      <c r="C51" s="236"/>
      <c r="D51" s="236"/>
      <c r="E51" s="236"/>
      <c r="F51" s="236"/>
      <c r="G51" s="236"/>
      <c r="H51" s="236"/>
      <c r="I51" s="236"/>
      <c r="J51" s="236"/>
      <c r="K51" s="236"/>
      <c r="L51" s="236"/>
      <c r="M51" s="236"/>
      <c r="N51" s="236"/>
      <c r="O51" s="236"/>
      <c r="P51" s="236"/>
      <c r="Q51" s="236"/>
      <c r="R51" s="236"/>
    </row>
    <row r="52" spans="1:18" ht="13.15" customHeight="1" x14ac:dyDescent="0.2">
      <c r="A52" s="145" t="s">
        <v>483</v>
      </c>
      <c r="B52" s="236"/>
      <c r="C52" s="236"/>
      <c r="D52" s="236"/>
      <c r="E52" s="236"/>
      <c r="F52" s="236"/>
      <c r="G52" s="236"/>
      <c r="H52" s="236"/>
      <c r="I52" s="236"/>
      <c r="J52" s="236"/>
      <c r="K52" s="236"/>
      <c r="L52" s="236"/>
      <c r="M52" s="236"/>
      <c r="N52" s="236"/>
      <c r="O52" s="236"/>
      <c r="P52" s="236"/>
      <c r="Q52" s="236"/>
      <c r="R52" s="236"/>
    </row>
    <row r="53" spans="1:18" ht="13.15" customHeight="1" x14ac:dyDescent="0.2">
      <c r="A53" s="145" t="s">
        <v>484</v>
      </c>
      <c r="B53" s="236"/>
      <c r="C53" s="236"/>
      <c r="D53" s="236"/>
      <c r="E53" s="236"/>
      <c r="F53" s="236"/>
      <c r="G53" s="236"/>
      <c r="H53" s="236"/>
      <c r="I53" s="236"/>
      <c r="J53" s="236"/>
      <c r="K53" s="236"/>
      <c r="L53" s="236"/>
      <c r="M53" s="236"/>
      <c r="N53" s="236"/>
      <c r="O53" s="236"/>
      <c r="P53" s="236"/>
      <c r="Q53" s="236"/>
      <c r="R53" s="236"/>
    </row>
    <row r="54" spans="1:18" ht="13.15" customHeight="1" x14ac:dyDescent="0.2">
      <c r="A54" s="145" t="s">
        <v>485</v>
      </c>
      <c r="B54" s="236"/>
      <c r="C54" s="236"/>
      <c r="D54" s="236"/>
      <c r="E54" s="236"/>
      <c r="F54" s="236"/>
      <c r="G54" s="236"/>
      <c r="H54" s="236"/>
      <c r="I54" s="236"/>
      <c r="J54" s="236"/>
      <c r="K54" s="236"/>
      <c r="L54" s="236"/>
      <c r="M54" s="236"/>
      <c r="N54" s="236"/>
      <c r="O54" s="236"/>
      <c r="P54" s="236"/>
      <c r="Q54" s="236"/>
      <c r="R54" s="236"/>
    </row>
    <row r="55" spans="1:18" ht="13.15" customHeight="1" x14ac:dyDescent="0.2">
      <c r="A55" s="145" t="s">
        <v>486</v>
      </c>
      <c r="B55" s="236"/>
      <c r="C55" s="236"/>
      <c r="D55" s="236"/>
      <c r="E55" s="236"/>
      <c r="F55" s="236"/>
      <c r="G55" s="236"/>
      <c r="H55" s="236"/>
      <c r="I55" s="236"/>
      <c r="J55" s="236"/>
      <c r="K55" s="236"/>
      <c r="L55" s="236"/>
      <c r="M55" s="236"/>
      <c r="N55" s="236"/>
      <c r="O55" s="236"/>
      <c r="P55" s="236"/>
      <c r="Q55" s="236"/>
      <c r="R55" s="236"/>
    </row>
    <row r="56" spans="1:18" ht="13.15" customHeight="1" x14ac:dyDescent="0.2">
      <c r="A56" s="145" t="s">
        <v>487</v>
      </c>
      <c r="B56" s="236"/>
      <c r="C56" s="236"/>
      <c r="D56" s="236"/>
      <c r="E56" s="236"/>
      <c r="F56" s="236"/>
      <c r="G56" s="236"/>
      <c r="H56" s="236"/>
      <c r="I56" s="236"/>
      <c r="J56" s="236"/>
      <c r="K56" s="236"/>
      <c r="L56" s="236"/>
      <c r="M56" s="236"/>
      <c r="N56" s="236"/>
      <c r="O56" s="236"/>
      <c r="P56" s="236"/>
      <c r="Q56" s="236"/>
      <c r="R56" s="236"/>
    </row>
    <row r="57" spans="1:18" ht="13.15" customHeight="1" x14ac:dyDescent="0.2">
      <c r="A57" s="145" t="s">
        <v>488</v>
      </c>
      <c r="B57" s="236"/>
      <c r="C57" s="236"/>
      <c r="D57" s="236"/>
      <c r="E57" s="236"/>
      <c r="F57" s="236"/>
      <c r="G57" s="236"/>
      <c r="H57" s="236"/>
      <c r="I57" s="236"/>
      <c r="J57" s="236"/>
      <c r="K57" s="236"/>
      <c r="L57" s="236"/>
      <c r="M57" s="236"/>
      <c r="N57" s="236"/>
      <c r="O57" s="236"/>
      <c r="P57" s="236"/>
      <c r="Q57" s="236"/>
      <c r="R57" s="236"/>
    </row>
    <row r="58" spans="1:18" ht="13.15" customHeight="1" x14ac:dyDescent="0.2">
      <c r="A58" s="145" t="s">
        <v>489</v>
      </c>
      <c r="B58" s="236"/>
      <c r="C58" s="236"/>
      <c r="D58" s="236"/>
      <c r="E58" s="236"/>
      <c r="F58" s="236"/>
      <c r="G58" s="236"/>
      <c r="H58" s="236"/>
      <c r="I58" s="236"/>
      <c r="J58" s="236"/>
      <c r="K58" s="236"/>
      <c r="L58" s="236"/>
      <c r="M58" s="236"/>
      <c r="N58" s="236"/>
      <c r="O58" s="236"/>
      <c r="P58" s="236"/>
      <c r="Q58" s="236"/>
      <c r="R58" s="236"/>
    </row>
    <row r="59" spans="1:18" ht="13.15" customHeight="1" x14ac:dyDescent="0.2">
      <c r="A59" s="145" t="s">
        <v>490</v>
      </c>
      <c r="B59" s="236"/>
      <c r="C59" s="236"/>
      <c r="D59" s="236"/>
      <c r="E59" s="236"/>
      <c r="F59" s="236"/>
      <c r="G59" s="236"/>
      <c r="H59" s="236"/>
      <c r="I59" s="236"/>
      <c r="J59" s="236"/>
      <c r="K59" s="236"/>
      <c r="L59" s="236"/>
      <c r="M59" s="236"/>
      <c r="N59" s="236"/>
      <c r="O59" s="236"/>
      <c r="P59" s="236"/>
      <c r="Q59" s="236"/>
      <c r="R59" s="236"/>
    </row>
    <row r="60" spans="1:18" ht="13.15" customHeight="1" x14ac:dyDescent="0.2">
      <c r="A60" s="145" t="s">
        <v>491</v>
      </c>
      <c r="B60" s="236"/>
      <c r="C60" s="236"/>
      <c r="D60" s="236"/>
      <c r="E60" s="236"/>
      <c r="F60" s="236"/>
      <c r="G60" s="236"/>
      <c r="H60" s="236"/>
      <c r="I60" s="236"/>
      <c r="J60" s="236"/>
      <c r="K60" s="236"/>
      <c r="L60" s="236"/>
      <c r="M60" s="236"/>
      <c r="N60" s="236"/>
      <c r="O60" s="236"/>
      <c r="P60" s="236"/>
      <c r="Q60" s="236"/>
      <c r="R60" s="236"/>
    </row>
    <row r="61" spans="1:18" ht="13.15" customHeight="1" x14ac:dyDescent="0.2">
      <c r="A61" s="145" t="s">
        <v>492</v>
      </c>
      <c r="B61" s="236"/>
      <c r="C61" s="236"/>
      <c r="D61" s="236"/>
      <c r="E61" s="236"/>
      <c r="F61" s="236"/>
      <c r="G61" s="236"/>
      <c r="H61" s="236"/>
      <c r="I61" s="236"/>
      <c r="J61" s="236"/>
      <c r="K61" s="236"/>
      <c r="L61" s="236"/>
      <c r="M61" s="236"/>
      <c r="N61" s="236"/>
      <c r="O61" s="236"/>
      <c r="P61" s="236"/>
      <c r="Q61" s="236"/>
      <c r="R61" s="236"/>
    </row>
    <row r="62" spans="1:18" ht="13.15" customHeight="1" x14ac:dyDescent="0.2">
      <c r="A62" s="145" t="s">
        <v>493</v>
      </c>
      <c r="B62" s="236"/>
      <c r="C62" s="236"/>
      <c r="D62" s="236"/>
      <c r="E62" s="236"/>
      <c r="F62" s="236"/>
      <c r="G62" s="236"/>
      <c r="H62" s="236"/>
      <c r="I62" s="236"/>
      <c r="J62" s="236"/>
      <c r="K62" s="236"/>
      <c r="L62" s="236"/>
      <c r="M62" s="236"/>
      <c r="N62" s="236"/>
      <c r="O62" s="236"/>
      <c r="P62" s="236"/>
      <c r="Q62" s="236"/>
      <c r="R62" s="236"/>
    </row>
    <row r="63" spans="1:18" ht="13.15" customHeight="1" x14ac:dyDescent="0.2">
      <c r="A63" s="145" t="s">
        <v>494</v>
      </c>
      <c r="B63" s="236"/>
      <c r="C63" s="236"/>
      <c r="D63" s="236"/>
      <c r="E63" s="236"/>
      <c r="F63" s="236"/>
      <c r="G63" s="236"/>
      <c r="H63" s="236"/>
      <c r="I63" s="236"/>
      <c r="J63" s="236"/>
      <c r="K63" s="236"/>
      <c r="L63" s="236"/>
      <c r="M63" s="236"/>
      <c r="N63" s="236"/>
      <c r="O63" s="236"/>
      <c r="P63" s="236"/>
      <c r="Q63" s="236"/>
      <c r="R63" s="236"/>
    </row>
    <row r="64" spans="1:18" ht="13.15" customHeight="1" x14ac:dyDescent="0.2">
      <c r="A64" s="145"/>
      <c r="B64" s="236"/>
      <c r="C64" s="236"/>
      <c r="D64" s="236"/>
      <c r="E64" s="236"/>
      <c r="F64" s="236"/>
      <c r="G64" s="236"/>
      <c r="H64" s="236"/>
      <c r="I64" s="236"/>
      <c r="J64" s="236"/>
      <c r="K64" s="236"/>
      <c r="L64" s="236"/>
      <c r="M64" s="236"/>
      <c r="N64" s="236"/>
      <c r="O64" s="236"/>
      <c r="P64" s="236"/>
      <c r="Q64" s="236"/>
      <c r="R64" s="236"/>
    </row>
    <row r="65" spans="1:18" ht="13.15" customHeight="1" x14ac:dyDescent="0.2">
      <c r="A65" s="240" t="s">
        <v>140</v>
      </c>
      <c r="B65" s="236"/>
      <c r="C65" s="236"/>
      <c r="D65" s="236"/>
      <c r="E65" s="236"/>
      <c r="F65" s="236"/>
      <c r="G65" s="236"/>
      <c r="H65" s="236"/>
      <c r="I65" s="236"/>
      <c r="J65" s="236"/>
      <c r="K65" s="236"/>
      <c r="L65" s="236"/>
      <c r="M65" s="236"/>
      <c r="N65" s="236"/>
      <c r="O65" s="236"/>
      <c r="P65" s="236"/>
      <c r="Q65" s="236"/>
      <c r="R65" s="236"/>
    </row>
    <row r="66" spans="1:18" ht="13.15" customHeight="1" x14ac:dyDescent="0.2">
      <c r="A66" s="145" t="s">
        <v>495</v>
      </c>
      <c r="B66" s="236"/>
      <c r="C66" s="236"/>
      <c r="D66" s="236"/>
      <c r="E66" s="236"/>
      <c r="F66" s="236"/>
      <c r="G66" s="236"/>
      <c r="H66" s="236"/>
      <c r="I66" s="236"/>
      <c r="J66" s="236"/>
      <c r="K66" s="236"/>
      <c r="L66" s="236"/>
      <c r="M66" s="236"/>
      <c r="N66" s="236"/>
      <c r="O66" s="236"/>
      <c r="P66" s="236"/>
      <c r="Q66" s="236"/>
      <c r="R66" s="236"/>
    </row>
    <row r="67" spans="1:18" ht="13.15" customHeight="1" x14ac:dyDescent="0.2">
      <c r="A67" s="145"/>
      <c r="B67" s="236"/>
      <c r="C67" s="236"/>
      <c r="D67" s="236"/>
      <c r="E67" s="236"/>
      <c r="F67" s="236"/>
      <c r="G67" s="236"/>
      <c r="H67" s="236"/>
      <c r="I67" s="236"/>
      <c r="J67" s="236"/>
      <c r="K67" s="236"/>
      <c r="L67" s="236"/>
      <c r="M67" s="236"/>
      <c r="N67" s="236"/>
      <c r="O67" s="236"/>
      <c r="P67" s="236"/>
      <c r="Q67" s="236"/>
      <c r="R67" s="236"/>
    </row>
    <row r="68" spans="1:18" ht="13.15" customHeight="1" x14ac:dyDescent="0.2">
      <c r="A68" s="240" t="s">
        <v>141</v>
      </c>
      <c r="B68" s="236"/>
      <c r="C68" s="236"/>
      <c r="D68" s="236"/>
      <c r="E68" s="236"/>
      <c r="F68" s="236"/>
      <c r="G68" s="236"/>
      <c r="H68" s="236"/>
      <c r="I68" s="236"/>
      <c r="J68" s="236"/>
      <c r="K68" s="236"/>
      <c r="L68" s="236"/>
      <c r="M68" s="236"/>
      <c r="N68" s="236"/>
      <c r="O68" s="236"/>
      <c r="P68" s="236"/>
      <c r="Q68" s="236"/>
      <c r="R68" s="236"/>
    </row>
    <row r="69" spans="1:18" ht="13.15" customHeight="1" x14ac:dyDescent="0.2">
      <c r="A69" s="145" t="s">
        <v>496</v>
      </c>
      <c r="B69" s="236"/>
      <c r="C69" s="236"/>
      <c r="D69" s="236"/>
      <c r="E69" s="236"/>
      <c r="F69" s="236"/>
      <c r="G69" s="236"/>
      <c r="H69" s="236"/>
      <c r="I69" s="236"/>
      <c r="J69" s="236"/>
      <c r="K69" s="236"/>
      <c r="L69" s="236"/>
      <c r="M69" s="236"/>
      <c r="N69" s="236"/>
      <c r="O69" s="236"/>
      <c r="P69" s="236"/>
      <c r="Q69" s="236"/>
      <c r="R69" s="236"/>
    </row>
    <row r="70" spans="1:18" ht="13.15" customHeight="1" x14ac:dyDescent="0.2">
      <c r="A70" s="145" t="s">
        <v>497</v>
      </c>
      <c r="B70" s="236"/>
      <c r="C70" s="236"/>
      <c r="D70" s="236"/>
      <c r="E70" s="236"/>
      <c r="F70" s="236"/>
      <c r="G70" s="236"/>
      <c r="H70" s="236"/>
      <c r="I70" s="236"/>
      <c r="J70" s="236"/>
      <c r="K70" s="236"/>
      <c r="L70" s="236"/>
      <c r="M70" s="236"/>
      <c r="N70" s="236"/>
      <c r="O70" s="236"/>
      <c r="P70" s="236"/>
      <c r="Q70" s="236"/>
      <c r="R70" s="236"/>
    </row>
    <row r="71" spans="1:18" ht="13.15" customHeight="1" x14ac:dyDescent="0.2">
      <c r="A71" s="145"/>
      <c r="B71" s="236"/>
      <c r="C71" s="236"/>
      <c r="D71" s="236"/>
      <c r="E71" s="236"/>
      <c r="F71" s="236"/>
      <c r="G71" s="236"/>
      <c r="H71" s="236"/>
      <c r="I71" s="236"/>
      <c r="J71" s="236"/>
      <c r="K71" s="236"/>
      <c r="L71" s="236"/>
      <c r="M71" s="236"/>
      <c r="N71" s="236"/>
      <c r="O71" s="236"/>
      <c r="P71" s="236"/>
      <c r="Q71" s="236"/>
      <c r="R71" s="236"/>
    </row>
    <row r="72" spans="1:18" ht="13.15" customHeight="1" x14ac:dyDescent="0.2">
      <c r="A72" s="240" t="s">
        <v>142</v>
      </c>
      <c r="B72" s="236"/>
      <c r="C72" s="236"/>
      <c r="D72" s="236"/>
      <c r="E72" s="236"/>
      <c r="F72" s="236"/>
      <c r="G72" s="236"/>
      <c r="H72" s="236"/>
      <c r="I72" s="236"/>
      <c r="J72" s="236"/>
      <c r="K72" s="236"/>
      <c r="L72" s="236"/>
      <c r="M72" s="236"/>
      <c r="N72" s="236"/>
      <c r="O72" s="236"/>
      <c r="P72" s="236"/>
      <c r="Q72" s="236"/>
      <c r="R72" s="236"/>
    </row>
    <row r="73" spans="1:18" ht="13.15" customHeight="1" x14ac:dyDescent="0.2">
      <c r="A73" s="145" t="s">
        <v>498</v>
      </c>
      <c r="B73" s="236"/>
      <c r="C73" s="236"/>
      <c r="D73" s="236"/>
      <c r="E73" s="236"/>
      <c r="F73" s="236"/>
      <c r="G73" s="236"/>
      <c r="H73" s="236"/>
      <c r="I73" s="236"/>
      <c r="J73" s="236"/>
      <c r="K73" s="236"/>
      <c r="L73" s="236"/>
      <c r="M73" s="236"/>
      <c r="N73" s="236"/>
      <c r="O73" s="236"/>
      <c r="P73" s="236"/>
      <c r="Q73" s="236"/>
      <c r="R73" s="236"/>
    </row>
    <row r="74" spans="1:18" ht="13.15" customHeight="1" x14ac:dyDescent="0.2">
      <c r="A74" s="145" t="s">
        <v>499</v>
      </c>
      <c r="B74" s="236"/>
      <c r="C74" s="236"/>
      <c r="D74" s="236"/>
      <c r="E74" s="236"/>
      <c r="F74" s="236"/>
      <c r="G74" s="236"/>
      <c r="H74" s="236"/>
      <c r="I74" s="236"/>
      <c r="J74" s="236"/>
      <c r="K74" s="236"/>
      <c r="L74" s="236"/>
      <c r="M74" s="236"/>
      <c r="N74" s="236"/>
      <c r="O74" s="236"/>
      <c r="P74" s="236"/>
      <c r="Q74" s="236"/>
      <c r="R74" s="236"/>
    </row>
    <row r="75" spans="1:18" ht="13.15" customHeight="1" x14ac:dyDescent="0.2">
      <c r="A75" s="237"/>
      <c r="B75" s="236"/>
      <c r="C75" s="236"/>
      <c r="D75" s="236"/>
      <c r="E75" s="236"/>
      <c r="F75" s="236"/>
      <c r="G75" s="236"/>
      <c r="H75" s="236"/>
      <c r="I75" s="236"/>
      <c r="J75" s="236"/>
      <c r="K75" s="236"/>
      <c r="L75" s="236"/>
      <c r="M75" s="236"/>
      <c r="N75" s="236"/>
      <c r="O75" s="236"/>
      <c r="P75" s="236"/>
      <c r="Q75" s="236"/>
      <c r="R75" s="236"/>
    </row>
    <row r="76" spans="1:18" ht="13.15" customHeight="1" x14ac:dyDescent="0.2">
      <c r="A76" s="237"/>
      <c r="B76" s="236"/>
      <c r="C76" s="236"/>
      <c r="D76" s="236"/>
      <c r="E76" s="236"/>
      <c r="F76" s="236"/>
      <c r="G76" s="236"/>
      <c r="H76" s="236"/>
      <c r="I76" s="236"/>
      <c r="J76" s="236"/>
      <c r="K76" s="236"/>
      <c r="L76" s="236"/>
      <c r="M76" s="236"/>
      <c r="N76" s="236"/>
      <c r="O76" s="236"/>
      <c r="P76" s="236"/>
      <c r="Q76" s="236"/>
      <c r="R76" s="236"/>
    </row>
    <row r="77" spans="1:18" ht="13.15" customHeight="1" x14ac:dyDescent="0.2">
      <c r="A77" s="237"/>
      <c r="B77" s="236"/>
      <c r="C77" s="236"/>
      <c r="D77" s="236"/>
      <c r="E77" s="236"/>
      <c r="F77" s="236"/>
      <c r="G77" s="236"/>
      <c r="H77" s="236"/>
      <c r="I77" s="236"/>
      <c r="J77" s="236"/>
      <c r="K77" s="236"/>
      <c r="L77" s="236"/>
      <c r="M77" s="236"/>
      <c r="N77" s="236"/>
      <c r="O77" s="236"/>
      <c r="P77" s="236"/>
      <c r="Q77" s="236"/>
      <c r="R77" s="236"/>
    </row>
    <row r="78" spans="1:18" ht="13.15" customHeight="1" x14ac:dyDescent="0.2">
      <c r="A78" s="237"/>
      <c r="B78" s="236"/>
      <c r="C78" s="236"/>
      <c r="D78" s="236"/>
      <c r="E78" s="236"/>
      <c r="F78" s="236"/>
      <c r="G78" s="236"/>
      <c r="H78" s="236"/>
      <c r="I78" s="236"/>
      <c r="J78" s="236"/>
      <c r="K78" s="236"/>
      <c r="L78" s="236"/>
      <c r="M78" s="236"/>
      <c r="N78" s="236"/>
      <c r="O78" s="236"/>
      <c r="P78" s="236"/>
      <c r="Q78" s="236"/>
      <c r="R78" s="236"/>
    </row>
    <row r="79" spans="1:18" ht="13.15" customHeight="1" x14ac:dyDescent="0.2">
      <c r="A79" s="237"/>
      <c r="B79" s="236"/>
      <c r="C79" s="236"/>
      <c r="D79" s="236"/>
      <c r="E79" s="236"/>
      <c r="F79" s="236"/>
      <c r="G79" s="236"/>
      <c r="H79" s="236"/>
      <c r="I79" s="236"/>
      <c r="J79" s="236"/>
      <c r="K79" s="236"/>
      <c r="L79" s="236"/>
      <c r="M79" s="236"/>
      <c r="N79" s="236"/>
      <c r="O79" s="236"/>
      <c r="P79" s="236"/>
      <c r="Q79" s="236"/>
      <c r="R79" s="236"/>
    </row>
    <row r="80" spans="1:18" x14ac:dyDescent="0.2">
      <c r="A80" s="237"/>
      <c r="B80" s="236"/>
      <c r="C80" s="236"/>
      <c r="D80" s="236"/>
      <c r="E80" s="236"/>
      <c r="F80" s="236"/>
      <c r="G80" s="236"/>
      <c r="H80" s="236"/>
      <c r="I80" s="236"/>
      <c r="J80" s="236"/>
      <c r="K80" s="236"/>
      <c r="L80" s="236"/>
      <c r="M80" s="236"/>
      <c r="N80" s="236"/>
      <c r="O80" s="236"/>
      <c r="P80" s="236"/>
      <c r="Q80" s="236"/>
      <c r="R80" s="236"/>
    </row>
    <row r="81" spans="1:18" x14ac:dyDescent="0.2">
      <c r="A81" s="237"/>
      <c r="B81" s="236"/>
      <c r="C81" s="236"/>
      <c r="D81" s="236"/>
      <c r="E81" s="236"/>
      <c r="F81" s="236"/>
      <c r="G81" s="236"/>
      <c r="H81" s="236"/>
      <c r="I81" s="236"/>
      <c r="J81" s="236"/>
      <c r="K81" s="236"/>
      <c r="L81" s="236"/>
      <c r="M81" s="236"/>
      <c r="N81" s="236"/>
      <c r="O81" s="236"/>
      <c r="P81" s="236"/>
      <c r="Q81" s="236"/>
      <c r="R81" s="236"/>
    </row>
    <row r="82" spans="1:18" x14ac:dyDescent="0.2">
      <c r="A82" s="145"/>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5" location="'Tabela 34'!A1" display="Tabela 34 - Empréstimos a clientes e imparidades, por produto, a 31 de dezembro de 2018 e 2019"/>
    <hyperlink ref="A46" location="'Tabela 35'!A1" display="Tabela 35 - Empréstimos a sociedades não financeiras, por setor de atividade, a 31 de dezembro de 2018 e 2019"/>
    <hyperlink ref="A51" location="'Tabela 40'!A1" display="Tabela 40 - Passivos financeiros, por carteira, a 31 de dezembro de 2018 e 2019"/>
    <hyperlink ref="A52" location="'Tabela 41'!A1" display="Tabela 41 - Depósitos a 31 de dezembro de 2018 e 2019"/>
    <hyperlink ref="A54" location="'Tabela 43'!A1" display="Tabela 43 - Depósitos de clientes, por produto, a 31 de dezembro de 2018 e 2019"/>
    <hyperlink ref="A55" location="'Tabela 44'!A1" display="Tabela 44 - Títulos de dívida emitidos, a 31 de dezembro de 2018 e 2019"/>
    <hyperlink ref="A57" location="'Tabela 45'!A1" display="Tabela 45 - Demonstração dos resultados agregados, a 31 de dezembro de 2018 e 2019"/>
    <hyperlink ref="A58" location="'Tabela 47'!A1" display="Tabela 47 - Margem financeira, a 31 de dezembro de 2018 e 2019"/>
    <hyperlink ref="A60" location="'Tabela 49'!A1" display="Tabela 49 - Resultados em operações financeiras, por carteira e por instrumento financeiro, a 31 de dezembro de 2018"/>
    <hyperlink ref="A69" location="'Tabela 54'!A1" display="Tabela 54 - Custos operacionais, produto bancário e cost-to-income, a 31 de dezembro de 2018 e 2019"/>
    <hyperlink ref="A70" location="'Tabela 55'!A1" display="Tabela 55 - Outros indicadores de eficiência, a 31 de dezembro de 2018 e 2019"/>
    <hyperlink ref="A73" location="'Tabela 56'!A1" display="Tabela 56 - Ativo consolidado relativo à atividade internacional, a 31 de dezembro de 2018 e 2019"/>
    <hyperlink ref="A74" location="'Tabela 57'!A1" display="Tabela 57 - Composição da demonstração dos resultados consolidada relativa à atividade internacional, a 31 de dezembro de 2018 e 2019"/>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9" location="'Tabela 48'!A1" display="Tabela 48 - Resultados de serviços e comissões, a 31 de dezembro de 2018 e 2019"/>
    <hyperlink ref="A41" location="'Tabela 30'!A1" display="Tabela 30 - Evolução do número de contas bancárias ativas, cartões de crédito e débito ativos e POS, a 31 de dezembro (2014-2017)"/>
    <hyperlink ref="A47" location="'Tabela 36'!A1" display="Tabela 36 - Qualidade dos ativos, a 31 de dezembro de 2018 e 2019"/>
    <hyperlink ref="A48" location="'Tabela 37'!A1" display="Tabela 37 - Evolução da estrutura do passivo e capital próprio agregado, a 31 de dezembro 2018 e 2019"/>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 ref="A61" location="'Tabela 50'!A1" display="Tabela 50 - Aproximação ao montante total de imposto a pagar ao Estado, em sede de IRC, por referência ao exercício de 2018 e 2019, na base de valores estimados para a matéria coletável, reconstituída a partir do resultado antes de impostos e das variaçõe"/>
    <hyperlink ref="A62" location="'Tabela 51'!A1" display="Tabela 51 - Aproximação ao montante de derramas, tributações autónomas e imposto sobre o rendimento suportado no estrangeiro, a 31 de dezembro de 2018 e 2019"/>
    <hyperlink ref="A63" location="'Tabela 52'!A1" display="Tabela 52 - Encargos fiscais e parafiscais, a 31 de dezembro de 2018 e 2019"/>
    <hyperlink ref="A66" location="'Tabela 53'!A1" display="Tabela 53 - Adequação dos fundos próprios, a 31 de dezembro de 2018 e 2019"/>
    <hyperlink ref="A44" r:id="rId2" location="'Tabela 33'!A1" display="Tabela 33 - Empréstimos a clientes e imparidades, por contraparte, a 31 de dezembro de 2018 e 2019"/>
    <hyperlink ref="A50" location="'Tabela 39'!A1" display="Tabela 38 - Evolução da estrutura do passivo e capital próprio agregado, a 31 de dezembro 2018 e 2019"/>
    <hyperlink ref="A49" location="'Tabela 38'!A1" display="Tabela 38 - "/>
    <hyperlink ref="A53" location="'Tablela 42'!A1" display="Tabela 42 - Depósitos de clientes, por contraparte, a 31 de dezembro de 2018 e 2019"/>
  </hyperlinks>
  <pageMargins left="0.23622047244094491" right="0.19685039370078741" top="0.39370078740157483" bottom="0.31496062992125984" header="0.31496062992125984" footer="0.23622047244094491"/>
  <pageSetup paperSize="9"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tabSelected="1" zoomScaleNormal="100" workbookViewId="0">
      <selection activeCell="A12" sqref="A12"/>
    </sheetView>
  </sheetViews>
  <sheetFormatPr defaultColWidth="9.28515625" defaultRowHeight="15" x14ac:dyDescent="0.25"/>
  <cols>
    <col min="1" max="1" width="39.28515625" style="2" bestFit="1" customWidth="1"/>
    <col min="2" max="4" width="10.7109375" style="2" customWidth="1"/>
    <col min="5" max="13" width="11.7109375" style="2" customWidth="1"/>
    <col min="14" max="16384" width="9.28515625" style="2"/>
  </cols>
  <sheetData>
    <row r="1" spans="1:13" s="34" customFormat="1" ht="12.75" x14ac:dyDescent="0.2"/>
    <row r="2" spans="1:13" s="34" customFormat="1" ht="12.75" x14ac:dyDescent="0.2">
      <c r="A2" s="571" t="s">
        <v>443</v>
      </c>
      <c r="B2" s="571"/>
      <c r="C2" s="571"/>
      <c r="D2" s="571"/>
      <c r="E2" s="571"/>
      <c r="F2" s="571"/>
      <c r="G2" s="571"/>
      <c r="H2" s="571"/>
      <c r="I2" s="571"/>
      <c r="J2" s="571"/>
      <c r="K2" s="571"/>
      <c r="L2" s="571"/>
      <c r="M2" s="571"/>
    </row>
    <row r="3" spans="1:13" s="34" customFormat="1" ht="12.75" x14ac:dyDescent="0.2"/>
    <row r="4" spans="1:13" s="34" customFormat="1" ht="35.25" customHeight="1" x14ac:dyDescent="0.2">
      <c r="A4" s="217"/>
      <c r="B4" s="575" t="s">
        <v>1</v>
      </c>
      <c r="C4" s="576"/>
      <c r="D4" s="576"/>
      <c r="E4" s="577"/>
      <c r="F4" s="575" t="s">
        <v>389</v>
      </c>
      <c r="G4" s="576"/>
      <c r="H4" s="576"/>
      <c r="I4" s="577"/>
      <c r="J4" s="575" t="s">
        <v>2</v>
      </c>
      <c r="K4" s="576"/>
      <c r="L4" s="576"/>
      <c r="M4" s="578"/>
    </row>
    <row r="5" spans="1:13" s="34" customFormat="1" ht="13.15" customHeight="1" x14ac:dyDescent="0.2">
      <c r="A5" s="218"/>
      <c r="B5" s="219">
        <v>2020</v>
      </c>
      <c r="C5" s="219">
        <v>2021</v>
      </c>
      <c r="D5" s="219">
        <v>2022</v>
      </c>
      <c r="E5" s="219">
        <v>2023</v>
      </c>
      <c r="F5" s="219">
        <v>2020</v>
      </c>
      <c r="G5" s="219">
        <v>2021</v>
      </c>
      <c r="H5" s="219">
        <v>2022</v>
      </c>
      <c r="I5" s="219">
        <v>2023</v>
      </c>
      <c r="J5" s="219">
        <v>2020</v>
      </c>
      <c r="K5" s="219">
        <v>2021</v>
      </c>
      <c r="L5" s="219">
        <v>2022</v>
      </c>
      <c r="M5" s="569">
        <v>2023</v>
      </c>
    </row>
    <row r="6" spans="1:13" s="34" customFormat="1" ht="13.15" customHeight="1" x14ac:dyDescent="0.2">
      <c r="A6" s="241" t="s">
        <v>393</v>
      </c>
      <c r="B6" s="242"/>
      <c r="C6" s="243"/>
      <c r="D6" s="243"/>
      <c r="E6" s="243"/>
      <c r="F6" s="243"/>
      <c r="G6" s="243"/>
      <c r="H6" s="243"/>
      <c r="I6" s="243"/>
      <c r="J6" s="243"/>
      <c r="K6" s="243"/>
      <c r="L6" s="243"/>
      <c r="M6" s="244"/>
    </row>
    <row r="7" spans="1:13" s="34" customFormat="1" ht="13.15" customHeight="1" x14ac:dyDescent="0.2">
      <c r="A7" s="245" t="s">
        <v>3</v>
      </c>
      <c r="B7" s="246">
        <v>14</v>
      </c>
      <c r="C7" s="246">
        <v>14</v>
      </c>
      <c r="D7" s="246">
        <v>14</v>
      </c>
      <c r="E7" s="246">
        <v>14</v>
      </c>
      <c r="F7" s="246">
        <v>33</v>
      </c>
      <c r="G7" s="246">
        <v>23</v>
      </c>
      <c r="H7" s="246">
        <v>22</v>
      </c>
      <c r="I7" s="246">
        <v>22</v>
      </c>
      <c r="J7" s="247">
        <f t="shared" ref="J7:M10" si="0">+B7/F7</f>
        <v>0.42424242424242425</v>
      </c>
      <c r="K7" s="247">
        <f t="shared" si="0"/>
        <v>0.60869565217391308</v>
      </c>
      <c r="L7" s="247">
        <f t="shared" si="0"/>
        <v>0.63636363636363635</v>
      </c>
      <c r="M7" s="248">
        <f t="shared" si="0"/>
        <v>0.63636363636363635</v>
      </c>
    </row>
    <row r="8" spans="1:13" s="34" customFormat="1" ht="13.15" customHeight="1" x14ac:dyDescent="0.2">
      <c r="A8" s="245" t="s">
        <v>4</v>
      </c>
      <c r="B8" s="246">
        <v>4</v>
      </c>
      <c r="C8" s="246">
        <v>4</v>
      </c>
      <c r="D8" s="246">
        <v>4</v>
      </c>
      <c r="E8" s="246">
        <v>4</v>
      </c>
      <c r="F8" s="246">
        <v>12</v>
      </c>
      <c r="G8" s="246">
        <v>9</v>
      </c>
      <c r="H8" s="246">
        <v>9</v>
      </c>
      <c r="I8" s="246">
        <v>9</v>
      </c>
      <c r="J8" s="247">
        <f t="shared" si="0"/>
        <v>0.33333333333333331</v>
      </c>
      <c r="K8" s="247">
        <f t="shared" si="0"/>
        <v>0.44444444444444442</v>
      </c>
      <c r="L8" s="247">
        <f t="shared" si="0"/>
        <v>0.44444444444444442</v>
      </c>
      <c r="M8" s="248">
        <f t="shared" si="0"/>
        <v>0.44444444444444442</v>
      </c>
    </row>
    <row r="9" spans="1:13" s="34" customFormat="1" ht="13.15" customHeight="1" x14ac:dyDescent="0.2">
      <c r="A9" s="245" t="s">
        <v>5</v>
      </c>
      <c r="B9" s="246">
        <v>6</v>
      </c>
      <c r="C9" s="246">
        <v>6</v>
      </c>
      <c r="D9" s="246">
        <v>6</v>
      </c>
      <c r="E9" s="246">
        <v>6</v>
      </c>
      <c r="F9" s="246">
        <v>31</v>
      </c>
      <c r="G9" s="246">
        <v>34</v>
      </c>
      <c r="H9" s="246">
        <v>32</v>
      </c>
      <c r="I9" s="246">
        <v>32</v>
      </c>
      <c r="J9" s="247">
        <f t="shared" si="0"/>
        <v>0.19354838709677419</v>
      </c>
      <c r="K9" s="247">
        <f t="shared" si="0"/>
        <v>0.17647058823529413</v>
      </c>
      <c r="L9" s="247">
        <f t="shared" si="0"/>
        <v>0.1875</v>
      </c>
      <c r="M9" s="248">
        <f t="shared" si="0"/>
        <v>0.1875</v>
      </c>
    </row>
    <row r="10" spans="1:13" s="34" customFormat="1" ht="13.15" customHeight="1" x14ac:dyDescent="0.2">
      <c r="A10" s="249" t="s">
        <v>6</v>
      </c>
      <c r="B10" s="250">
        <f t="shared" ref="B10:D10" si="1">+SUM(B7:B9)</f>
        <v>24</v>
      </c>
      <c r="C10" s="250">
        <f t="shared" si="1"/>
        <v>24</v>
      </c>
      <c r="D10" s="250">
        <f t="shared" si="1"/>
        <v>24</v>
      </c>
      <c r="E10" s="250">
        <f t="shared" ref="E10:I10" si="2">+SUM(E7:E9)</f>
        <v>24</v>
      </c>
      <c r="F10" s="250">
        <f t="shared" si="2"/>
        <v>76</v>
      </c>
      <c r="G10" s="250">
        <f t="shared" si="2"/>
        <v>66</v>
      </c>
      <c r="H10" s="250">
        <f t="shared" si="2"/>
        <v>63</v>
      </c>
      <c r="I10" s="250">
        <f t="shared" si="2"/>
        <v>63</v>
      </c>
      <c r="J10" s="251">
        <f t="shared" si="0"/>
        <v>0.31578947368421051</v>
      </c>
      <c r="K10" s="251">
        <f t="shared" si="0"/>
        <v>0.36363636363636365</v>
      </c>
      <c r="L10" s="251">
        <f t="shared" si="0"/>
        <v>0.38095238095238093</v>
      </c>
      <c r="M10" s="252">
        <f t="shared" si="0"/>
        <v>0.38095238095238093</v>
      </c>
    </row>
    <row r="11" spans="1:13" s="34" customFormat="1" ht="13.15" customHeight="1" x14ac:dyDescent="0.2">
      <c r="A11" s="253" t="s">
        <v>144</v>
      </c>
      <c r="B11" s="254"/>
      <c r="C11" s="254"/>
      <c r="D11" s="255"/>
      <c r="E11" s="255"/>
      <c r="F11" s="255"/>
      <c r="G11" s="255"/>
      <c r="H11" s="255"/>
      <c r="I11" s="255"/>
      <c r="J11" s="261"/>
      <c r="K11" s="261"/>
      <c r="L11" s="261"/>
      <c r="M11" s="262"/>
    </row>
    <row r="12" spans="1:13" s="34" customFormat="1" ht="13.15" customHeight="1" x14ac:dyDescent="0.2">
      <c r="A12" s="245" t="s">
        <v>3</v>
      </c>
      <c r="B12" s="256">
        <v>279041</v>
      </c>
      <c r="C12" s="256">
        <v>305512</v>
      </c>
      <c r="D12" s="256">
        <v>300495</v>
      </c>
      <c r="E12" s="256">
        <v>299516</v>
      </c>
      <c r="F12" s="256">
        <v>281329</v>
      </c>
      <c r="G12" s="256">
        <v>307860</v>
      </c>
      <c r="H12" s="256">
        <v>302857</v>
      </c>
      <c r="I12" s="256">
        <v>301833</v>
      </c>
      <c r="J12" s="247">
        <f>+B12/F12</f>
        <v>0.99186717330954155</v>
      </c>
      <c r="K12" s="247">
        <f t="shared" ref="J12:M15" si="3">+C12/G12</f>
        <v>0.99237315662963688</v>
      </c>
      <c r="L12" s="247">
        <f t="shared" si="3"/>
        <v>0.9922009397174244</v>
      </c>
      <c r="M12" s="248">
        <f t="shared" si="3"/>
        <v>0.99232356965606805</v>
      </c>
    </row>
    <row r="13" spans="1:13" s="34" customFormat="1" ht="13.15" customHeight="1" x14ac:dyDescent="0.2">
      <c r="A13" s="245" t="s">
        <v>4</v>
      </c>
      <c r="B13" s="256">
        <v>97689</v>
      </c>
      <c r="C13" s="256">
        <v>103316</v>
      </c>
      <c r="D13" s="256">
        <v>101480</v>
      </c>
      <c r="E13" s="256">
        <v>100469</v>
      </c>
      <c r="F13" s="256">
        <v>101452</v>
      </c>
      <c r="G13" s="256">
        <v>105516</v>
      </c>
      <c r="H13" s="256">
        <v>103899</v>
      </c>
      <c r="I13" s="256">
        <v>103413</v>
      </c>
      <c r="J13" s="247">
        <f t="shared" si="3"/>
        <v>0.96290856759847021</v>
      </c>
      <c r="K13" s="247">
        <f t="shared" si="3"/>
        <v>0.97915008150422689</v>
      </c>
      <c r="L13" s="247">
        <f t="shared" si="3"/>
        <v>0.97671777399204995</v>
      </c>
      <c r="M13" s="248">
        <f t="shared" si="3"/>
        <v>0.97153162561766893</v>
      </c>
    </row>
    <row r="14" spans="1:13" s="34" customFormat="1" ht="13.15" customHeight="1" x14ac:dyDescent="0.2">
      <c r="A14" s="245" t="s">
        <v>5</v>
      </c>
      <c r="B14" s="256">
        <v>17525</v>
      </c>
      <c r="C14" s="256">
        <v>18378</v>
      </c>
      <c r="D14" s="256">
        <v>21961</v>
      </c>
      <c r="E14" s="256">
        <v>22513</v>
      </c>
      <c r="F14" s="256">
        <v>29729</v>
      </c>
      <c r="G14" s="256">
        <v>31544</v>
      </c>
      <c r="H14" s="256">
        <v>35792</v>
      </c>
      <c r="I14" s="256">
        <v>36916</v>
      </c>
      <c r="J14" s="247">
        <f t="shared" si="3"/>
        <v>0.58949174207003263</v>
      </c>
      <c r="K14" s="247">
        <f t="shared" si="3"/>
        <v>0.58261476033477044</v>
      </c>
      <c r="L14" s="247">
        <f t="shared" si="3"/>
        <v>0.61357286544479217</v>
      </c>
      <c r="M14" s="248">
        <f t="shared" si="3"/>
        <v>0.60984397009426805</v>
      </c>
    </row>
    <row r="15" spans="1:13" s="34" customFormat="1" ht="13.15" customHeight="1" x14ac:dyDescent="0.2">
      <c r="A15" s="257" t="s">
        <v>6</v>
      </c>
      <c r="B15" s="258">
        <f>+SUM(B12:B14)</f>
        <v>394255</v>
      </c>
      <c r="C15" s="258">
        <f t="shared" ref="C15:I15" si="4">+SUM(C12:C14)</f>
        <v>427206</v>
      </c>
      <c r="D15" s="258">
        <f t="shared" si="4"/>
        <v>423936</v>
      </c>
      <c r="E15" s="258">
        <f t="shared" si="4"/>
        <v>422498</v>
      </c>
      <c r="F15" s="258">
        <f t="shared" si="4"/>
        <v>412510</v>
      </c>
      <c r="G15" s="258">
        <f t="shared" si="4"/>
        <v>444920</v>
      </c>
      <c r="H15" s="258">
        <f t="shared" si="4"/>
        <v>442548</v>
      </c>
      <c r="I15" s="258">
        <f t="shared" si="4"/>
        <v>442162</v>
      </c>
      <c r="J15" s="259">
        <f t="shared" si="3"/>
        <v>0.95574652735691257</v>
      </c>
      <c r="K15" s="259">
        <f t="shared" si="3"/>
        <v>0.96018610087206691</v>
      </c>
      <c r="L15" s="259">
        <f t="shared" si="3"/>
        <v>0.95794354510697144</v>
      </c>
      <c r="M15" s="260">
        <f t="shared" si="3"/>
        <v>0.95552761205169146</v>
      </c>
    </row>
    <row r="16" spans="1:13" x14ac:dyDescent="0.25">
      <c r="A16" s="1" t="s">
        <v>16</v>
      </c>
      <c r="B16" s="1"/>
      <c r="C16" s="1"/>
      <c r="D16" s="1"/>
      <c r="E16" s="1"/>
      <c r="F16" s="1"/>
      <c r="G16" s="1"/>
      <c r="H16" s="1"/>
      <c r="I16" s="1"/>
      <c r="J16" s="1"/>
      <c r="K16" s="1"/>
      <c r="L16" s="1"/>
      <c r="M16" s="1"/>
    </row>
    <row r="17" spans="1:13" ht="26.1" customHeight="1" x14ac:dyDescent="0.25">
      <c r="A17" s="572" t="s">
        <v>317</v>
      </c>
      <c r="B17" s="572"/>
      <c r="C17" s="572"/>
      <c r="D17" s="572"/>
      <c r="E17" s="572"/>
      <c r="F17" s="572"/>
      <c r="G17" s="572"/>
      <c r="H17" s="572"/>
      <c r="I17" s="572"/>
      <c r="J17" s="572"/>
      <c r="K17" s="572"/>
      <c r="L17" s="572"/>
      <c r="M17" s="572"/>
    </row>
    <row r="18" spans="1:13" x14ac:dyDescent="0.25">
      <c r="A18" s="573" t="s">
        <v>18</v>
      </c>
      <c r="B18" s="573"/>
      <c r="C18" s="573"/>
      <c r="D18" s="573"/>
      <c r="E18" s="573"/>
      <c r="F18" s="573"/>
      <c r="G18" s="573"/>
      <c r="H18" s="573"/>
      <c r="I18" s="573"/>
      <c r="J18" s="573"/>
      <c r="K18" s="573"/>
      <c r="L18" s="573"/>
      <c r="M18" s="573"/>
    </row>
    <row r="19" spans="1:13" x14ac:dyDescent="0.25">
      <c r="A19" s="574"/>
      <c r="B19" s="574"/>
      <c r="C19" s="574"/>
      <c r="D19" s="574"/>
      <c r="E19" s="574"/>
      <c r="F19" s="574"/>
      <c r="G19" s="574"/>
      <c r="H19" s="574"/>
      <c r="I19" s="574"/>
      <c r="J19" s="574"/>
      <c r="K19" s="574"/>
      <c r="L19" s="574"/>
      <c r="M19" s="574"/>
    </row>
  </sheetData>
  <mergeCells count="7">
    <mergeCell ref="A2:M2"/>
    <mergeCell ref="A17:M17"/>
    <mergeCell ref="A18:M18"/>
    <mergeCell ref="A19:M19"/>
    <mergeCell ref="B4:E4"/>
    <mergeCell ref="F4:I4"/>
    <mergeCell ref="J4:M4"/>
  </mergeCells>
  <hyperlinks>
    <hyperlink ref="A2:M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74"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A12" sqref="A12"/>
    </sheetView>
  </sheetViews>
  <sheetFormatPr defaultColWidth="9.28515625" defaultRowHeight="15" x14ac:dyDescent="0.25"/>
  <cols>
    <col min="1" max="1" width="39.28515625" style="2" customWidth="1"/>
    <col min="2" max="5" width="18" style="2" customWidth="1"/>
    <col min="6" max="16384" width="9.28515625" style="2"/>
  </cols>
  <sheetData>
    <row r="1" spans="1:7" s="34" customFormat="1" ht="12.75" x14ac:dyDescent="0.2"/>
    <row r="2" spans="1:7" s="34" customFormat="1" ht="12.75" x14ac:dyDescent="0.2">
      <c r="A2" s="579" t="s">
        <v>444</v>
      </c>
      <c r="B2" s="579"/>
      <c r="C2" s="579"/>
      <c r="D2" s="579"/>
      <c r="E2" s="579"/>
      <c r="F2" s="56"/>
      <c r="G2" s="56"/>
    </row>
    <row r="3" spans="1:7" s="34" customFormat="1" ht="12.75" x14ac:dyDescent="0.2"/>
    <row r="4" spans="1:7" s="34" customFormat="1" ht="25.5" x14ac:dyDescent="0.2">
      <c r="A4" s="220"/>
      <c r="B4" s="221" t="s">
        <v>7</v>
      </c>
      <c r="C4" s="222" t="s">
        <v>8</v>
      </c>
      <c r="D4" s="221" t="s">
        <v>222</v>
      </c>
      <c r="E4" s="223" t="s">
        <v>8</v>
      </c>
    </row>
    <row r="5" spans="1:7" s="34" customFormat="1" ht="26.1" customHeight="1" x14ac:dyDescent="0.2">
      <c r="A5" s="224" t="s">
        <v>9</v>
      </c>
      <c r="B5" s="225"/>
      <c r="C5" s="226"/>
      <c r="D5" s="78"/>
      <c r="E5" s="79"/>
    </row>
    <row r="6" spans="1:7" s="34" customFormat="1" ht="13.15" customHeight="1" x14ac:dyDescent="0.2">
      <c r="A6" s="89" t="s">
        <v>3</v>
      </c>
      <c r="B6" s="35">
        <v>19</v>
      </c>
      <c r="C6" s="227">
        <v>0.6785714285714286</v>
      </c>
      <c r="D6" s="64">
        <v>249731.44614240999</v>
      </c>
      <c r="E6" s="80">
        <v>0.68898679153695253</v>
      </c>
    </row>
    <row r="7" spans="1:7" s="34" customFormat="1" ht="13.15" customHeight="1" x14ac:dyDescent="0.2">
      <c r="A7" s="89" t="s">
        <v>4</v>
      </c>
      <c r="B7" s="35">
        <v>4</v>
      </c>
      <c r="C7" s="227">
        <v>0.14285714285714285</v>
      </c>
      <c r="D7" s="64">
        <v>101764.48500351999</v>
      </c>
      <c r="E7" s="80">
        <v>0.28075913986019468</v>
      </c>
    </row>
    <row r="8" spans="1:7" s="34" customFormat="1" ht="13.15" customHeight="1" x14ac:dyDescent="0.2">
      <c r="A8" s="89" t="s">
        <v>5</v>
      </c>
      <c r="B8" s="35">
        <v>5</v>
      </c>
      <c r="C8" s="227">
        <v>0.17857142857142858</v>
      </c>
      <c r="D8" s="64">
        <v>10965.946512600001</v>
      </c>
      <c r="E8" s="80">
        <v>3.0254068602852787E-2</v>
      </c>
    </row>
    <row r="9" spans="1:7" s="34" customFormat="1" ht="13.15" customHeight="1" x14ac:dyDescent="0.2">
      <c r="A9" s="224" t="s">
        <v>390</v>
      </c>
      <c r="B9" s="225"/>
      <c r="C9" s="225"/>
      <c r="D9" s="225"/>
      <c r="E9" s="91"/>
    </row>
    <row r="10" spans="1:7" s="34" customFormat="1" ht="13.15" customHeight="1" x14ac:dyDescent="0.2">
      <c r="A10" s="89" t="s">
        <v>11</v>
      </c>
      <c r="B10" s="35">
        <v>6</v>
      </c>
      <c r="C10" s="227">
        <v>0.21428571428571427</v>
      </c>
      <c r="D10" s="64">
        <v>306592.62588234997</v>
      </c>
      <c r="E10" s="80">
        <v>0.84586171616973838</v>
      </c>
    </row>
    <row r="11" spans="1:7" s="34" customFormat="1" ht="13.15" customHeight="1" x14ac:dyDescent="0.2">
      <c r="A11" s="89" t="s">
        <v>12</v>
      </c>
      <c r="B11" s="35">
        <v>3</v>
      </c>
      <c r="C11" s="227">
        <v>0.10714285714285714</v>
      </c>
      <c r="D11" s="64">
        <v>26023.319820479999</v>
      </c>
      <c r="E11" s="80">
        <v>7.1796018904355455E-2</v>
      </c>
    </row>
    <row r="12" spans="1:7" s="34" customFormat="1" ht="13.15" customHeight="1" x14ac:dyDescent="0.2">
      <c r="A12" s="89" t="s">
        <v>13</v>
      </c>
      <c r="B12" s="35">
        <v>19</v>
      </c>
      <c r="C12" s="227">
        <v>0.6785714285714286</v>
      </c>
      <c r="D12" s="64">
        <v>29845.931955699998</v>
      </c>
      <c r="E12" s="80">
        <v>8.2342264925905961E-2</v>
      </c>
    </row>
    <row r="13" spans="1:7" s="34" customFormat="1" ht="13.15" customHeight="1" x14ac:dyDescent="0.2">
      <c r="A13" s="228" t="s">
        <v>391</v>
      </c>
      <c r="B13" s="225"/>
      <c r="C13" s="226"/>
      <c r="D13" s="78"/>
      <c r="E13" s="79"/>
    </row>
    <row r="14" spans="1:7" s="34" customFormat="1" ht="13.15" customHeight="1" x14ac:dyDescent="0.2">
      <c r="A14" s="89" t="s">
        <v>14</v>
      </c>
      <c r="B14" s="35">
        <v>21</v>
      </c>
      <c r="C14" s="227">
        <v>0.75</v>
      </c>
      <c r="D14" s="64">
        <v>351379.19582696003</v>
      </c>
      <c r="E14" s="80">
        <v>0.96942386906131173</v>
      </c>
    </row>
    <row r="15" spans="1:7" s="34" customFormat="1" ht="13.15" customHeight="1" x14ac:dyDescent="0.2">
      <c r="A15" s="89" t="s">
        <v>15</v>
      </c>
      <c r="B15" s="35">
        <v>7</v>
      </c>
      <c r="C15" s="227">
        <v>0.25</v>
      </c>
      <c r="D15" s="64">
        <v>11082.681831569998</v>
      </c>
      <c r="E15" s="80">
        <v>3.05761309386882E-2</v>
      </c>
    </row>
    <row r="16" spans="1:7" s="34" customFormat="1" ht="13.15" customHeight="1" x14ac:dyDescent="0.2">
      <c r="A16" s="229" t="s">
        <v>6</v>
      </c>
      <c r="B16" s="230">
        <v>28</v>
      </c>
      <c r="C16" s="231">
        <v>1</v>
      </c>
      <c r="D16" s="84">
        <v>362460.87765853002</v>
      </c>
      <c r="E16" s="232">
        <v>1</v>
      </c>
    </row>
    <row r="17" spans="1:7" ht="13.15" customHeight="1" x14ac:dyDescent="0.25">
      <c r="A17" s="1" t="s">
        <v>17</v>
      </c>
    </row>
    <row r="18" spans="1:7" ht="13.15" customHeight="1" x14ac:dyDescent="0.25">
      <c r="A18" s="573" t="s">
        <v>500</v>
      </c>
      <c r="B18" s="573"/>
      <c r="C18" s="573"/>
      <c r="D18" s="573"/>
      <c r="E18" s="573"/>
    </row>
    <row r="19" spans="1:7" ht="26.1" customHeight="1" x14ac:dyDescent="0.25">
      <c r="A19" s="573" t="s">
        <v>19</v>
      </c>
      <c r="B19" s="573"/>
      <c r="C19" s="573"/>
      <c r="D19" s="573"/>
      <c r="E19" s="573"/>
      <c r="F19" s="3"/>
      <c r="G19" s="3"/>
    </row>
    <row r="20" spans="1:7" ht="39" customHeight="1" x14ac:dyDescent="0.25">
      <c r="A20" s="573" t="s">
        <v>20</v>
      </c>
      <c r="B20" s="573"/>
      <c r="C20" s="573"/>
      <c r="D20" s="573"/>
      <c r="E20" s="573"/>
    </row>
    <row r="21" spans="1:7" x14ac:dyDescent="0.25">
      <c r="A21" s="573"/>
      <c r="B21" s="573"/>
      <c r="C21" s="573"/>
      <c r="D21" s="573"/>
      <c r="E21" s="573"/>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A12" sqref="A12"/>
    </sheetView>
  </sheetViews>
  <sheetFormatPr defaultColWidth="9.28515625" defaultRowHeight="15" x14ac:dyDescent="0.25"/>
  <cols>
    <col min="1" max="1" width="26.28515625" style="2" customWidth="1"/>
    <col min="2" max="6" width="10.7109375" style="2" customWidth="1"/>
    <col min="7" max="16384" width="9.28515625" style="2"/>
  </cols>
  <sheetData>
    <row r="1" spans="1:8" s="34" customFormat="1" ht="13.15" customHeight="1" x14ac:dyDescent="0.2"/>
    <row r="2" spans="1:8" s="34" customFormat="1" ht="13.15" customHeight="1" x14ac:dyDescent="0.2">
      <c r="A2" s="579" t="s">
        <v>445</v>
      </c>
      <c r="B2" s="579"/>
      <c r="C2" s="579"/>
      <c r="D2" s="579"/>
      <c r="E2" s="579"/>
      <c r="F2" s="579"/>
      <c r="G2" s="56"/>
    </row>
    <row r="3" spans="1:8" s="34" customFormat="1" ht="13.15" customHeight="1" x14ac:dyDescent="0.2"/>
    <row r="4" spans="1:8" s="34" customFormat="1" ht="13.15" customHeight="1" x14ac:dyDescent="0.2">
      <c r="A4" s="220"/>
      <c r="B4" s="263">
        <v>2020</v>
      </c>
      <c r="C4" s="263">
        <v>2021</v>
      </c>
      <c r="D4" s="263">
        <v>2022</v>
      </c>
      <c r="E4" s="263">
        <v>2023</v>
      </c>
      <c r="F4" s="124" t="s">
        <v>12</v>
      </c>
    </row>
    <row r="5" spans="1:8" s="34" customFormat="1" ht="13.15" customHeight="1" x14ac:dyDescent="0.2">
      <c r="A5" s="228" t="s">
        <v>23</v>
      </c>
      <c r="B5" s="264"/>
      <c r="C5" s="264"/>
      <c r="D5" s="264"/>
      <c r="E5" s="264"/>
      <c r="F5" s="265"/>
    </row>
    <row r="6" spans="1:8" s="34" customFormat="1" ht="13.15" customHeight="1" x14ac:dyDescent="0.2">
      <c r="A6" s="266" t="s">
        <v>21</v>
      </c>
      <c r="B6" s="267">
        <v>357613.93491305999</v>
      </c>
      <c r="C6" s="267">
        <v>383914.07252776006</v>
      </c>
      <c r="D6" s="267">
        <v>370379.57889702899</v>
      </c>
      <c r="E6" s="267">
        <v>362461.87765853014</v>
      </c>
      <c r="F6" s="510" t="s">
        <v>0</v>
      </c>
    </row>
    <row r="7" spans="1:8" s="34" customFormat="1" ht="13.15" customHeight="1" x14ac:dyDescent="0.2">
      <c r="A7" s="266" t="s">
        <v>223</v>
      </c>
      <c r="B7" s="269" t="s">
        <v>0</v>
      </c>
      <c r="C7" s="269">
        <v>7.3999999999999996E-2</v>
      </c>
      <c r="D7" s="269">
        <v>-3.5000000000000003E-2</v>
      </c>
      <c r="E7" s="269">
        <v>-2.1000000000000001E-2</v>
      </c>
      <c r="F7" s="270">
        <v>5.9999999999999975E-3</v>
      </c>
      <c r="H7" s="271"/>
    </row>
    <row r="8" spans="1:8" s="34" customFormat="1" ht="13.15" customHeight="1" x14ac:dyDescent="0.2">
      <c r="A8" s="228" t="s">
        <v>423</v>
      </c>
      <c r="B8" s="272"/>
      <c r="C8" s="272"/>
      <c r="D8" s="272"/>
      <c r="E8" s="272"/>
      <c r="F8" s="273"/>
      <c r="H8" s="271"/>
    </row>
    <row r="9" spans="1:8" s="34" customFormat="1" ht="13.15" customHeight="1" x14ac:dyDescent="0.2">
      <c r="A9" s="266" t="s">
        <v>21</v>
      </c>
      <c r="B9" s="267">
        <v>186933.9</v>
      </c>
      <c r="C9" s="267">
        <v>197659</v>
      </c>
      <c r="D9" s="267">
        <v>211154.3</v>
      </c>
      <c r="E9" s="267">
        <v>215941</v>
      </c>
      <c r="F9" s="268" t="s">
        <v>0</v>
      </c>
    </row>
    <row r="10" spans="1:8" s="34" customFormat="1" ht="13.15" customHeight="1" x14ac:dyDescent="0.2">
      <c r="A10" s="266" t="s">
        <v>223</v>
      </c>
      <c r="B10" s="269" t="s">
        <v>0</v>
      </c>
      <c r="C10" s="269">
        <v>5.7373756177985902E-2</v>
      </c>
      <c r="D10" s="269">
        <v>6.8275666678471403E-2</v>
      </c>
      <c r="E10" s="269">
        <v>2.266920446327636E-2</v>
      </c>
      <c r="F10" s="270">
        <v>4.9439542439911222E-2</v>
      </c>
      <c r="H10" s="271"/>
    </row>
    <row r="11" spans="1:8" s="34" customFormat="1" ht="13.15" customHeight="1" x14ac:dyDescent="0.2">
      <c r="A11" s="228" t="s">
        <v>22</v>
      </c>
      <c r="B11" s="272"/>
      <c r="C11" s="272"/>
      <c r="D11" s="272"/>
      <c r="E11" s="272"/>
      <c r="F11" s="273"/>
      <c r="H11" s="271"/>
    </row>
    <row r="12" spans="1:8" s="34" customFormat="1" ht="13.15" customHeight="1" x14ac:dyDescent="0.2">
      <c r="A12" s="266" t="s">
        <v>21</v>
      </c>
      <c r="B12" s="267">
        <v>200518.9</v>
      </c>
      <c r="C12" s="267">
        <v>216053.3</v>
      </c>
      <c r="D12" s="267">
        <v>242340.9</v>
      </c>
      <c r="E12" s="267">
        <v>265525</v>
      </c>
      <c r="F12" s="268" t="s">
        <v>0</v>
      </c>
    </row>
    <row r="13" spans="1:8" s="34" customFormat="1" ht="13.15" customHeight="1" x14ac:dyDescent="0.2">
      <c r="A13" s="266" t="s">
        <v>223</v>
      </c>
      <c r="B13" s="269" t="s">
        <v>0</v>
      </c>
      <c r="C13" s="269">
        <v>7.7471001486642876E-2</v>
      </c>
      <c r="D13" s="269">
        <v>0.12167182820165223</v>
      </c>
      <c r="E13" s="269">
        <v>9.5667301722490938E-2</v>
      </c>
      <c r="F13" s="270">
        <v>9.8270043803595344E-2</v>
      </c>
      <c r="H13" s="271"/>
    </row>
    <row r="14" spans="1:8" s="34" customFormat="1" ht="13.15" customHeight="1" x14ac:dyDescent="0.2">
      <c r="A14" s="229" t="s">
        <v>24</v>
      </c>
      <c r="B14" s="231">
        <v>1.7834425329136556</v>
      </c>
      <c r="C14" s="231">
        <v>1.7769414886408126</v>
      </c>
      <c r="D14" s="231">
        <v>1.5283411875462583</v>
      </c>
      <c r="E14" s="231">
        <v>1.3650762740176259</v>
      </c>
      <c r="F14" s="274">
        <v>1.613450370779588</v>
      </c>
    </row>
    <row r="15" spans="1:8" x14ac:dyDescent="0.25">
      <c r="A15" s="1" t="s">
        <v>25</v>
      </c>
    </row>
    <row r="16" spans="1:8" x14ac:dyDescent="0.25">
      <c r="A16" s="573" t="s">
        <v>500</v>
      </c>
      <c r="B16" s="573"/>
      <c r="C16" s="573"/>
      <c r="D16" s="573"/>
      <c r="E16" s="573"/>
    </row>
    <row r="17" spans="1:5" x14ac:dyDescent="0.25">
      <c r="A17" s="573"/>
      <c r="B17" s="573"/>
      <c r="C17" s="573"/>
      <c r="D17" s="573"/>
      <c r="E17" s="573"/>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40"/>
  <sheetViews>
    <sheetView showGridLines="0" topLeftCell="A16" zoomScaleNormal="100" workbookViewId="0">
      <selection activeCell="A12" sqref="A12"/>
    </sheetView>
  </sheetViews>
  <sheetFormatPr defaultColWidth="9.28515625" defaultRowHeight="15" x14ac:dyDescent="0.25"/>
  <cols>
    <col min="1" max="1" width="34.28515625" style="2" bestFit="1" customWidth="1"/>
    <col min="2" max="6" width="10.7109375" style="2" customWidth="1"/>
    <col min="7" max="16384" width="9.28515625" style="2"/>
  </cols>
  <sheetData>
    <row r="1" spans="1:7" s="34" customFormat="1" ht="13.15" customHeight="1" x14ac:dyDescent="0.2"/>
    <row r="2" spans="1:7" s="34" customFormat="1" ht="26.1" customHeight="1" x14ac:dyDescent="0.2">
      <c r="A2" s="579" t="s">
        <v>446</v>
      </c>
      <c r="B2" s="579"/>
      <c r="C2" s="579"/>
      <c r="D2" s="579"/>
      <c r="E2" s="579"/>
      <c r="F2" s="579"/>
      <c r="G2" s="56"/>
    </row>
    <row r="3" spans="1:7" s="34" customFormat="1" ht="13.15" customHeight="1" x14ac:dyDescent="0.2"/>
    <row r="4" spans="1:7" s="34" customFormat="1" ht="13.15" customHeight="1" x14ac:dyDescent="0.2">
      <c r="A4" s="11"/>
      <c r="B4" s="263">
        <v>2020</v>
      </c>
      <c r="C4" s="263">
        <v>2021</v>
      </c>
      <c r="D4" s="263">
        <v>2022</v>
      </c>
      <c r="E4" s="263">
        <v>2023</v>
      </c>
      <c r="F4" s="124" t="s">
        <v>12</v>
      </c>
    </row>
    <row r="5" spans="1:7" s="34" customFormat="1" ht="13.15" customHeight="1" x14ac:dyDescent="0.2">
      <c r="A5" s="126" t="s">
        <v>10</v>
      </c>
      <c r="B5" s="127"/>
      <c r="C5" s="127"/>
      <c r="D5" s="127"/>
      <c r="E5" s="127"/>
      <c r="F5" s="128"/>
    </row>
    <row r="6" spans="1:7" s="34" customFormat="1" ht="13.15" customHeight="1" x14ac:dyDescent="0.2">
      <c r="A6" s="275" t="s">
        <v>11</v>
      </c>
      <c r="B6" s="276"/>
      <c r="C6" s="276"/>
      <c r="D6" s="276"/>
      <c r="E6" s="276"/>
      <c r="F6" s="277"/>
    </row>
    <row r="7" spans="1:7" s="34" customFormat="1" ht="13.15" customHeight="1" x14ac:dyDescent="0.2">
      <c r="A7" s="63" t="s">
        <v>143</v>
      </c>
      <c r="B7" s="278">
        <v>308252.76790400001</v>
      </c>
      <c r="C7" s="278">
        <v>330192.88183813001</v>
      </c>
      <c r="D7" s="278">
        <v>314790.48531711003</v>
      </c>
      <c r="E7" s="278">
        <v>306592.62588234997</v>
      </c>
      <c r="F7" s="277" t="s">
        <v>0</v>
      </c>
    </row>
    <row r="8" spans="1:7" s="34" customFormat="1" ht="13.15" customHeight="1" x14ac:dyDescent="0.2">
      <c r="A8" s="63" t="s">
        <v>223</v>
      </c>
      <c r="B8" s="276" t="s">
        <v>0</v>
      </c>
      <c r="C8" s="279">
        <v>7.1175724011545149E-2</v>
      </c>
      <c r="D8" s="279">
        <v>-4.6646664323220288E-2</v>
      </c>
      <c r="E8" s="279">
        <v>-2.6042271978143794E-2</v>
      </c>
      <c r="F8" s="280">
        <v>-5.0440409660631091E-4</v>
      </c>
    </row>
    <row r="9" spans="1:7" s="34" customFormat="1" ht="13.15" customHeight="1" x14ac:dyDescent="0.2">
      <c r="A9" s="63" t="s">
        <v>225</v>
      </c>
      <c r="B9" s="279">
        <v>0.86199999999999999</v>
      </c>
      <c r="C9" s="279">
        <v>0.86</v>
      </c>
      <c r="D9" s="279">
        <v>0.85</v>
      </c>
      <c r="E9" s="279">
        <v>0.84599999999999997</v>
      </c>
      <c r="F9" s="280">
        <v>0.85499999999999998</v>
      </c>
    </row>
    <row r="10" spans="1:7" s="34" customFormat="1" ht="13.15" customHeight="1" x14ac:dyDescent="0.2">
      <c r="A10" s="275" t="s">
        <v>12</v>
      </c>
      <c r="B10" s="276"/>
      <c r="C10" s="276"/>
      <c r="D10" s="276"/>
      <c r="E10" s="276"/>
      <c r="F10" s="277"/>
    </row>
    <row r="11" spans="1:7" s="34" customFormat="1" ht="13.15" customHeight="1" x14ac:dyDescent="0.2">
      <c r="A11" s="63" t="s">
        <v>143</v>
      </c>
      <c r="B11" s="278">
        <v>25800.919000000002</v>
      </c>
      <c r="C11" s="278">
        <v>26400.702749279997</v>
      </c>
      <c r="D11" s="278">
        <v>25365.647535400003</v>
      </c>
      <c r="E11" s="278">
        <v>26023.319820479999</v>
      </c>
      <c r="F11" s="277" t="s">
        <v>0</v>
      </c>
    </row>
    <row r="12" spans="1:7" s="34" customFormat="1" ht="13.15" customHeight="1" x14ac:dyDescent="0.2">
      <c r="A12" s="63" t="s">
        <v>223</v>
      </c>
      <c r="B12" s="279" t="s">
        <v>0</v>
      </c>
      <c r="C12" s="279">
        <v>2.3246604094993462E-2</v>
      </c>
      <c r="D12" s="279">
        <v>-3.9205593264301397E-2</v>
      </c>
      <c r="E12" s="279">
        <v>2.5927675773392167E-2</v>
      </c>
      <c r="F12" s="280">
        <v>3.322895534694744E-3</v>
      </c>
    </row>
    <row r="13" spans="1:7" s="34" customFormat="1" ht="13.15" customHeight="1" x14ac:dyDescent="0.2">
      <c r="A13" s="63" t="s">
        <v>225</v>
      </c>
      <c r="B13" s="279">
        <v>7.1999999999999995E-2</v>
      </c>
      <c r="C13" s="279">
        <v>6.9000000000000006E-2</v>
      </c>
      <c r="D13" s="279">
        <v>6.8000000000000005E-2</v>
      </c>
      <c r="E13" s="279">
        <v>7.1999999999999995E-2</v>
      </c>
      <c r="F13" s="280">
        <v>7.0000000000000007E-2</v>
      </c>
    </row>
    <row r="14" spans="1:7" s="34" customFormat="1" ht="13.15" customHeight="1" x14ac:dyDescent="0.2">
      <c r="A14" s="275" t="s">
        <v>13</v>
      </c>
      <c r="B14" s="276"/>
      <c r="C14" s="276"/>
      <c r="D14" s="276"/>
      <c r="E14" s="276"/>
      <c r="F14" s="277"/>
    </row>
    <row r="15" spans="1:7" s="34" customFormat="1" ht="13.15" customHeight="1" x14ac:dyDescent="0.2">
      <c r="A15" s="63" t="s">
        <v>143</v>
      </c>
      <c r="B15" s="278">
        <v>23560.24800906</v>
      </c>
      <c r="C15" s="278">
        <v>27320.487940350002</v>
      </c>
      <c r="D15" s="278">
        <v>30223.44604451898</v>
      </c>
      <c r="E15" s="278">
        <v>29845.931955699998</v>
      </c>
      <c r="F15" s="277" t="s">
        <v>0</v>
      </c>
    </row>
    <row r="16" spans="1:7" s="34" customFormat="1" ht="13.15" customHeight="1" x14ac:dyDescent="0.2">
      <c r="A16" s="63" t="s">
        <v>223</v>
      </c>
      <c r="B16" s="279" t="s">
        <v>0</v>
      </c>
      <c r="C16" s="279">
        <v>0.1596010334799538</v>
      </c>
      <c r="D16" s="279">
        <v>0.10625571953572477</v>
      </c>
      <c r="E16" s="279">
        <v>-1.2490769194978824E-2</v>
      </c>
      <c r="F16" s="280">
        <v>8.4455327940233249E-2</v>
      </c>
    </row>
    <row r="17" spans="1:6" s="34" customFormat="1" ht="13.15" customHeight="1" x14ac:dyDescent="0.2">
      <c r="A17" s="63" t="s">
        <v>225</v>
      </c>
      <c r="B17" s="279">
        <v>6.6000000000000003E-2</v>
      </c>
      <c r="C17" s="279">
        <v>7.0999999999999994E-2</v>
      </c>
      <c r="D17" s="279">
        <v>8.2000000000000003E-2</v>
      </c>
      <c r="E17" s="279">
        <v>8.2000000000000003E-2</v>
      </c>
      <c r="F17" s="280">
        <v>7.4999999999999997E-2</v>
      </c>
    </row>
    <row r="18" spans="1:6" s="34" customFormat="1" ht="13.15" customHeight="1" x14ac:dyDescent="0.2">
      <c r="A18" s="153" t="s">
        <v>9</v>
      </c>
      <c r="B18" s="281"/>
      <c r="C18" s="281"/>
      <c r="D18" s="281"/>
      <c r="E18" s="281"/>
      <c r="F18" s="282"/>
    </row>
    <row r="19" spans="1:6" s="34" customFormat="1" ht="13.15" customHeight="1" x14ac:dyDescent="0.2">
      <c r="A19" s="275" t="s">
        <v>3</v>
      </c>
      <c r="B19" s="276"/>
      <c r="C19" s="276"/>
      <c r="D19" s="276"/>
      <c r="E19" s="276"/>
      <c r="F19" s="277"/>
    </row>
    <row r="20" spans="1:6" s="34" customFormat="1" ht="13.15" customHeight="1" x14ac:dyDescent="0.2">
      <c r="A20" s="63" t="s">
        <v>143</v>
      </c>
      <c r="B20" s="278">
        <v>247587.87391306</v>
      </c>
      <c r="C20" s="278">
        <v>267779.29076810001</v>
      </c>
      <c r="D20" s="278">
        <v>255630.204863419</v>
      </c>
      <c r="E20" s="278">
        <v>249731.44614240999</v>
      </c>
      <c r="F20" s="277" t="s">
        <v>0</v>
      </c>
    </row>
    <row r="21" spans="1:6" s="34" customFormat="1" ht="13.15" customHeight="1" x14ac:dyDescent="0.2">
      <c r="A21" s="63" t="s">
        <v>223</v>
      </c>
      <c r="B21" s="279" t="s">
        <v>0</v>
      </c>
      <c r="C21" s="279">
        <v>8.155252733471996E-2</v>
      </c>
      <c r="D21" s="279">
        <v>-4.5369774002434915E-2</v>
      </c>
      <c r="E21" s="279">
        <v>-2.3075358892587272E-2</v>
      </c>
      <c r="F21" s="280">
        <v>4.3691314798992575E-3</v>
      </c>
    </row>
    <row r="22" spans="1:6" s="34" customFormat="1" ht="13.15" customHeight="1" x14ac:dyDescent="0.2">
      <c r="A22" s="63" t="s">
        <v>225</v>
      </c>
      <c r="B22" s="279">
        <v>0.69299999999999995</v>
      </c>
      <c r="C22" s="279">
        <v>0.69799999999999995</v>
      </c>
      <c r="D22" s="279">
        <v>0.69</v>
      </c>
      <c r="E22" s="279">
        <v>0.68899999999999995</v>
      </c>
      <c r="F22" s="280">
        <v>0.6925</v>
      </c>
    </row>
    <row r="23" spans="1:6" s="34" customFormat="1" ht="13.15" customHeight="1" x14ac:dyDescent="0.2">
      <c r="A23" s="275" t="s">
        <v>4</v>
      </c>
      <c r="B23" s="276"/>
      <c r="C23" s="276"/>
      <c r="D23" s="276"/>
      <c r="E23" s="276"/>
      <c r="F23" s="277"/>
    </row>
    <row r="24" spans="1:6" s="34" customFormat="1" ht="13.15" customHeight="1" x14ac:dyDescent="0.2">
      <c r="A24" s="63" t="s">
        <v>143</v>
      </c>
      <c r="B24" s="278">
        <v>99725.111000000004</v>
      </c>
      <c r="C24" s="278">
        <v>105973.23758346002</v>
      </c>
      <c r="D24" s="278">
        <v>102957.48610358001</v>
      </c>
      <c r="E24" s="278">
        <v>101764.48500351999</v>
      </c>
      <c r="F24" s="277" t="s">
        <v>0</v>
      </c>
    </row>
    <row r="25" spans="1:6" s="34" customFormat="1" ht="13.15" customHeight="1" x14ac:dyDescent="0.2">
      <c r="A25" s="63" t="s">
        <v>223</v>
      </c>
      <c r="B25" s="279" t="s">
        <v>0</v>
      </c>
      <c r="C25" s="279">
        <v>6.2653493396061632E-2</v>
      </c>
      <c r="D25" s="279">
        <v>-2.845767052747572E-2</v>
      </c>
      <c r="E25" s="279">
        <v>-1.1587317690136767E-2</v>
      </c>
      <c r="F25" s="280">
        <v>7.5361683928163821E-3</v>
      </c>
    </row>
    <row r="26" spans="1:6" s="34" customFormat="1" ht="13.15" customHeight="1" x14ac:dyDescent="0.2">
      <c r="A26" s="63" t="s">
        <v>225</v>
      </c>
      <c r="B26" s="279">
        <v>0.27800000000000002</v>
      </c>
      <c r="C26" s="279">
        <v>0.27600000000000002</v>
      </c>
      <c r="D26" s="279">
        <v>0.27800000000000002</v>
      </c>
      <c r="E26" s="279">
        <v>0.28100000000000003</v>
      </c>
      <c r="F26" s="280">
        <v>0.27825</v>
      </c>
    </row>
    <row r="27" spans="1:6" s="34" customFormat="1" ht="13.15" customHeight="1" x14ac:dyDescent="0.2">
      <c r="A27" s="275" t="s">
        <v>5</v>
      </c>
      <c r="B27" s="276"/>
      <c r="C27" s="276"/>
      <c r="D27" s="276"/>
      <c r="E27" s="276"/>
      <c r="F27" s="277"/>
    </row>
    <row r="28" spans="1:6" s="34" customFormat="1" ht="13.15" customHeight="1" x14ac:dyDescent="0.2">
      <c r="A28" s="63" t="s">
        <v>143</v>
      </c>
      <c r="B28" s="278">
        <v>10300.950000000001</v>
      </c>
      <c r="C28" s="278">
        <v>10161.544176200001</v>
      </c>
      <c r="D28" s="278">
        <v>11791.887930030001</v>
      </c>
      <c r="E28" s="278">
        <v>10965.946512600001</v>
      </c>
      <c r="F28" s="283" t="s">
        <v>0</v>
      </c>
    </row>
    <row r="29" spans="1:6" s="34" customFormat="1" ht="13.15" customHeight="1" x14ac:dyDescent="0.2">
      <c r="A29" s="63" t="s">
        <v>223</v>
      </c>
      <c r="B29" s="279" t="s">
        <v>0</v>
      </c>
      <c r="C29" s="279">
        <v>-1.3533297783214104E-2</v>
      </c>
      <c r="D29" s="279">
        <v>0.16044251991233116</v>
      </c>
      <c r="E29" s="279">
        <v>-7.0043187514240435E-2</v>
      </c>
      <c r="F29" s="280">
        <v>2.5622011538292206E-2</v>
      </c>
    </row>
    <row r="30" spans="1:6" s="34" customFormat="1" ht="13.15" customHeight="1" x14ac:dyDescent="0.2">
      <c r="A30" s="63" t="s">
        <v>225</v>
      </c>
      <c r="B30" s="279">
        <v>2.9000000000000001E-2</v>
      </c>
      <c r="C30" s="279">
        <v>2.5999999999999999E-2</v>
      </c>
      <c r="D30" s="279">
        <v>3.2000000000000001E-2</v>
      </c>
      <c r="E30" s="279">
        <v>0.03</v>
      </c>
      <c r="F30" s="280">
        <v>2.9249999999999998E-2</v>
      </c>
    </row>
    <row r="31" spans="1:6" s="34" customFormat="1" ht="13.15" customHeight="1" x14ac:dyDescent="0.2">
      <c r="A31" s="284" t="s">
        <v>6</v>
      </c>
      <c r="B31" s="285">
        <v>357613.93491305999</v>
      </c>
      <c r="C31" s="285">
        <v>383914.07252776006</v>
      </c>
      <c r="D31" s="285">
        <v>370379.57889702905</v>
      </c>
      <c r="E31" s="285">
        <v>362461.87765852996</v>
      </c>
      <c r="F31" s="286" t="s">
        <v>0</v>
      </c>
    </row>
    <row r="32" spans="1:6" ht="13.15" customHeight="1" x14ac:dyDescent="0.25">
      <c r="A32" s="1" t="s">
        <v>17</v>
      </c>
    </row>
    <row r="33" spans="1:5" ht="13.15" customHeight="1" x14ac:dyDescent="0.25">
      <c r="A33" s="573" t="s">
        <v>500</v>
      </c>
      <c r="B33" s="573"/>
      <c r="C33" s="573"/>
      <c r="D33" s="573"/>
      <c r="E33" s="573"/>
    </row>
    <row r="34" spans="1:5" x14ac:dyDescent="0.25">
      <c r="B34" s="8"/>
      <c r="C34" s="8"/>
      <c r="D34" s="8"/>
      <c r="E34" s="8"/>
    </row>
    <row r="35" spans="1:5" x14ac:dyDescent="0.25">
      <c r="B35" s="8"/>
      <c r="C35" s="8"/>
      <c r="D35" s="8"/>
      <c r="E35" s="8"/>
    </row>
    <row r="36" spans="1:5" x14ac:dyDescent="0.25">
      <c r="B36" s="6"/>
      <c r="C36" s="6"/>
      <c r="D36" s="6"/>
      <c r="E36" s="6"/>
    </row>
    <row r="37" spans="1:5" x14ac:dyDescent="0.25">
      <c r="B37" s="8"/>
      <c r="C37" s="8"/>
      <c r="D37" s="8"/>
      <c r="E37" s="8"/>
    </row>
    <row r="38" spans="1:5" x14ac:dyDescent="0.25">
      <c r="B38" s="6"/>
      <c r="C38" s="6"/>
      <c r="D38" s="6"/>
      <c r="E38" s="6"/>
    </row>
    <row r="39" spans="1:5" x14ac:dyDescent="0.25">
      <c r="B39" s="8"/>
      <c r="C39" s="8"/>
      <c r="D39" s="8"/>
      <c r="E39" s="8"/>
    </row>
    <row r="40" spans="1:5" x14ac:dyDescent="0.25">
      <c r="B40" s="8"/>
      <c r="C40" s="8"/>
      <c r="D40" s="8"/>
      <c r="E40"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scale="9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20"/>
  <sheetViews>
    <sheetView showGridLines="0" workbookViewId="0">
      <selection activeCell="A12" sqref="A12"/>
    </sheetView>
  </sheetViews>
  <sheetFormatPr defaultColWidth="9.28515625" defaultRowHeight="15" x14ac:dyDescent="0.25"/>
  <cols>
    <col min="1" max="1" width="31" style="2" customWidth="1"/>
    <col min="2" max="6" width="10.7109375" style="2" customWidth="1"/>
    <col min="7" max="16384" width="9.28515625" style="2"/>
  </cols>
  <sheetData>
    <row r="1" spans="1:8" s="34" customFormat="1" ht="13.15" customHeight="1" x14ac:dyDescent="0.2"/>
    <row r="2" spans="1:8" s="34" customFormat="1" ht="13.15" customHeight="1" x14ac:dyDescent="0.2">
      <c r="A2" s="579" t="s">
        <v>447</v>
      </c>
      <c r="B2" s="579"/>
      <c r="C2" s="579"/>
      <c r="D2" s="579"/>
      <c r="E2" s="579"/>
      <c r="F2" s="579"/>
    </row>
    <row r="3" spans="1:8" s="34" customFormat="1" ht="13.15" customHeight="1" x14ac:dyDescent="0.2"/>
    <row r="4" spans="1:8" s="34" customFormat="1" ht="13.15" customHeight="1" x14ac:dyDescent="0.2">
      <c r="A4" s="287"/>
      <c r="B4" s="288">
        <v>2020</v>
      </c>
      <c r="C4" s="289">
        <v>2021</v>
      </c>
      <c r="D4" s="289">
        <v>2022</v>
      </c>
      <c r="E4" s="289">
        <v>2023</v>
      </c>
      <c r="F4" s="290" t="s">
        <v>12</v>
      </c>
    </row>
    <row r="5" spans="1:8" s="34" customFormat="1" ht="13.15" customHeight="1" x14ac:dyDescent="0.2">
      <c r="A5" s="291" t="s">
        <v>321</v>
      </c>
      <c r="B5" s="178"/>
      <c r="C5" s="180"/>
      <c r="D5" s="178"/>
      <c r="E5" s="178"/>
      <c r="F5" s="292"/>
    </row>
    <row r="6" spans="1:8" s="34" customFormat="1" ht="13.15" customHeight="1" x14ac:dyDescent="0.2">
      <c r="A6" s="293" t="s">
        <v>6</v>
      </c>
      <c r="B6" s="182">
        <v>46027</v>
      </c>
      <c r="C6" s="182">
        <v>43878</v>
      </c>
      <c r="D6" s="182">
        <v>44117</v>
      </c>
      <c r="E6" s="294">
        <v>44461</v>
      </c>
      <c r="F6" s="295" t="s">
        <v>0</v>
      </c>
      <c r="H6" s="508"/>
    </row>
    <row r="7" spans="1:8" s="34" customFormat="1" ht="13.15" customHeight="1" x14ac:dyDescent="0.2">
      <c r="A7" s="293" t="s">
        <v>223</v>
      </c>
      <c r="B7" s="296"/>
      <c r="C7" s="297">
        <f>+C6/B6-1</f>
        <v>-4.6689986312381859E-2</v>
      </c>
      <c r="D7" s="297">
        <f>+D6/C6-1</f>
        <v>5.4469210082501718E-3</v>
      </c>
      <c r="E7" s="297">
        <f>+E6/D6-1</f>
        <v>7.7974476958995176E-3</v>
      </c>
      <c r="F7" s="298">
        <f>+AVERAGE(C7:E7)</f>
        <v>-1.1148539202744057E-2</v>
      </c>
    </row>
    <row r="8" spans="1:8" s="34" customFormat="1" ht="13.15" customHeight="1" x14ac:dyDescent="0.2">
      <c r="A8" s="291" t="s">
        <v>28</v>
      </c>
      <c r="B8" s="178"/>
      <c r="C8" s="178"/>
      <c r="D8" s="178"/>
      <c r="E8" s="178"/>
      <c r="F8" s="299"/>
    </row>
    <row r="9" spans="1:8" s="34" customFormat="1" ht="13.15" customHeight="1" x14ac:dyDescent="0.2">
      <c r="A9" s="293" t="s">
        <v>6</v>
      </c>
      <c r="B9" s="182">
        <v>45117</v>
      </c>
      <c r="C9" s="182">
        <v>42954</v>
      </c>
      <c r="D9" s="182">
        <v>43135</v>
      </c>
      <c r="E9" s="182">
        <v>43475</v>
      </c>
      <c r="F9" s="300" t="s">
        <v>0</v>
      </c>
      <c r="H9" s="508"/>
    </row>
    <row r="10" spans="1:8" s="34" customFormat="1" ht="13.15" customHeight="1" x14ac:dyDescent="0.2">
      <c r="A10" s="293" t="s">
        <v>223</v>
      </c>
      <c r="B10" s="296"/>
      <c r="C10" s="297">
        <f>+C9/B9-1</f>
        <v>-4.7942017421371053E-2</v>
      </c>
      <c r="D10" s="297">
        <f>+D9/C9-1</f>
        <v>4.2138101224564739E-3</v>
      </c>
      <c r="E10" s="297">
        <f>+E9/D9-1</f>
        <v>7.8822302074881279E-3</v>
      </c>
      <c r="F10" s="298">
        <f>+AVERAGE(C10:E10)</f>
        <v>-1.1948659030475484E-2</v>
      </c>
    </row>
    <row r="11" spans="1:8" s="34" customFormat="1" ht="13.15" customHeight="1" x14ac:dyDescent="0.2">
      <c r="A11" s="293" t="s">
        <v>145</v>
      </c>
      <c r="B11" s="297">
        <f>+B9/B6</f>
        <v>0.98022899602407287</v>
      </c>
      <c r="C11" s="297">
        <f>+C9/C6</f>
        <v>0.97894161083002873</v>
      </c>
      <c r="D11" s="297">
        <f>+D9/D6</f>
        <v>0.97774100686810073</v>
      </c>
      <c r="E11" s="297">
        <f>+E9/E6</f>
        <v>0.97782326083533888</v>
      </c>
      <c r="F11" s="300" t="s">
        <v>0</v>
      </c>
    </row>
    <row r="12" spans="1:8" s="34" customFormat="1" ht="13.15" customHeight="1" x14ac:dyDescent="0.2">
      <c r="A12" s="291" t="s">
        <v>29</v>
      </c>
      <c r="B12" s="178"/>
      <c r="C12" s="178"/>
      <c r="D12" s="178"/>
      <c r="E12" s="178"/>
      <c r="F12" s="299"/>
    </row>
    <row r="13" spans="1:8" s="34" customFormat="1" ht="13.15" customHeight="1" x14ac:dyDescent="0.2">
      <c r="A13" s="293" t="s">
        <v>6</v>
      </c>
      <c r="B13" s="182">
        <v>910</v>
      </c>
      <c r="C13" s="182">
        <v>924</v>
      </c>
      <c r="D13" s="182">
        <v>982</v>
      </c>
      <c r="E13" s="294">
        <v>986</v>
      </c>
      <c r="F13" s="300" t="s">
        <v>0</v>
      </c>
    </row>
    <row r="14" spans="1:8" s="34" customFormat="1" ht="13.15" customHeight="1" x14ac:dyDescent="0.2">
      <c r="A14" s="293" t="s">
        <v>223</v>
      </c>
      <c r="B14" s="296"/>
      <c r="C14" s="297">
        <f>+C13/B13-1</f>
        <v>1.538461538461533E-2</v>
      </c>
      <c r="D14" s="297">
        <f>+D13/C13-1</f>
        <v>6.277056277056281E-2</v>
      </c>
      <c r="E14" s="297">
        <f>+E13/D13-1</f>
        <v>4.0733197556008793E-3</v>
      </c>
      <c r="F14" s="298">
        <f>+AVERAGE(C14:E14)</f>
        <v>2.7409499303593005E-2</v>
      </c>
    </row>
    <row r="15" spans="1:8" s="34" customFormat="1" ht="13.15" customHeight="1" x14ac:dyDescent="0.2">
      <c r="A15" s="301" t="s">
        <v>145</v>
      </c>
      <c r="B15" s="302">
        <f>+B13/B6</f>
        <v>1.9771003975927175E-2</v>
      </c>
      <c r="C15" s="302">
        <f>+C13/C6</f>
        <v>2.1058389169971284E-2</v>
      </c>
      <c r="D15" s="302">
        <f>+D13/D6</f>
        <v>2.2258993131899267E-2</v>
      </c>
      <c r="E15" s="302">
        <f>+E13/E6</f>
        <v>2.2176739164661164E-2</v>
      </c>
      <c r="F15" s="303" t="s">
        <v>0</v>
      </c>
    </row>
    <row r="16" spans="1:8" x14ac:dyDescent="0.25">
      <c r="A16" s="1" t="s">
        <v>17</v>
      </c>
    </row>
    <row r="17" spans="1:5" x14ac:dyDescent="0.25">
      <c r="A17" s="573" t="s">
        <v>502</v>
      </c>
      <c r="B17" s="573"/>
      <c r="C17" s="573"/>
      <c r="D17" s="573"/>
      <c r="E17" s="573"/>
    </row>
    <row r="18" spans="1:5" x14ac:dyDescent="0.25">
      <c r="C18" s="8"/>
      <c r="D18" s="8"/>
      <c r="E18" s="8"/>
    </row>
    <row r="19" spans="1:5" x14ac:dyDescent="0.25">
      <c r="C19" s="8"/>
      <c r="D19" s="8"/>
      <c r="E19" s="8"/>
    </row>
    <row r="20" spans="1:5" x14ac:dyDescent="0.25">
      <c r="C20" s="8"/>
      <c r="D20" s="8"/>
      <c r="E20" s="8"/>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H36"/>
  <sheetViews>
    <sheetView showGridLines="0" workbookViewId="0">
      <selection activeCell="A12" sqref="A12"/>
    </sheetView>
  </sheetViews>
  <sheetFormatPr defaultColWidth="9.28515625" defaultRowHeight="15" x14ac:dyDescent="0.25"/>
  <cols>
    <col min="1" max="1" width="55.42578125" style="2" customWidth="1"/>
    <col min="2" max="6" width="10.7109375" style="2" customWidth="1"/>
    <col min="7" max="16384" width="9.28515625" style="2"/>
  </cols>
  <sheetData>
    <row r="1" spans="1:8" s="34" customFormat="1" ht="13.15" customHeight="1" x14ac:dyDescent="0.2"/>
    <row r="2" spans="1:8" s="34" customFormat="1" ht="13.15" customHeight="1" x14ac:dyDescent="0.2">
      <c r="A2" s="579" t="s">
        <v>448</v>
      </c>
      <c r="B2" s="579"/>
      <c r="C2" s="579"/>
      <c r="D2" s="579"/>
      <c r="E2" s="579"/>
      <c r="F2" s="579"/>
    </row>
    <row r="3" spans="1:8" s="34" customFormat="1" ht="13.15" customHeight="1" x14ac:dyDescent="0.2"/>
    <row r="4" spans="1:8" s="34" customFormat="1" ht="13.15" customHeight="1" x14ac:dyDescent="0.2">
      <c r="A4" s="304"/>
      <c r="B4" s="305">
        <v>2020</v>
      </c>
      <c r="C4" s="192">
        <v>2021</v>
      </c>
      <c r="D4" s="192">
        <v>2022</v>
      </c>
      <c r="E4" s="193">
        <v>2023</v>
      </c>
      <c r="F4" s="194" t="s">
        <v>12</v>
      </c>
    </row>
    <row r="5" spans="1:8" s="34" customFormat="1" ht="13.15" customHeight="1" x14ac:dyDescent="0.2">
      <c r="A5" s="291" t="s">
        <v>30</v>
      </c>
      <c r="B5" s="178"/>
      <c r="C5" s="180"/>
      <c r="D5" s="178"/>
      <c r="E5" s="178"/>
      <c r="F5" s="292"/>
    </row>
    <row r="6" spans="1:8" s="34" customFormat="1" ht="13.15" customHeight="1" x14ac:dyDescent="0.2">
      <c r="A6" s="306" t="s">
        <v>6</v>
      </c>
      <c r="B6" s="139">
        <v>31297</v>
      </c>
      <c r="C6" s="139">
        <v>28550</v>
      </c>
      <c r="D6" s="139">
        <v>27807</v>
      </c>
      <c r="E6" s="139">
        <v>27337</v>
      </c>
      <c r="F6" s="307" t="s">
        <v>0</v>
      </c>
    </row>
    <row r="7" spans="1:8" s="34" customFormat="1" ht="13.15" customHeight="1" x14ac:dyDescent="0.2">
      <c r="A7" s="306" t="s">
        <v>223</v>
      </c>
      <c r="B7" s="151" t="s">
        <v>0</v>
      </c>
      <c r="C7" s="151">
        <v>-8.7771990925647803E-2</v>
      </c>
      <c r="D7" s="151">
        <v>-2.6024518388791607E-2</v>
      </c>
      <c r="E7" s="151">
        <v>-1.6902218865753271E-2</v>
      </c>
      <c r="F7" s="308">
        <v>-4.3566242726730896E-2</v>
      </c>
    </row>
    <row r="8" spans="1:8" s="34" customFormat="1" ht="13.15" customHeight="1" x14ac:dyDescent="0.2">
      <c r="A8" s="309" t="s">
        <v>322</v>
      </c>
      <c r="B8" s="151" t="s">
        <v>0</v>
      </c>
      <c r="C8" s="151">
        <v>-6.0886140479198519E-2</v>
      </c>
      <c r="D8" s="151">
        <v>-1.7297574149089723E-2</v>
      </c>
      <c r="E8" s="151">
        <v>-1.0896024110351224E-2</v>
      </c>
      <c r="F8" s="308">
        <v>-2.9693246246213154E-2</v>
      </c>
    </row>
    <row r="9" spans="1:8" s="34" customFormat="1" ht="13.15" customHeight="1" x14ac:dyDescent="0.2">
      <c r="A9" s="291" t="s">
        <v>31</v>
      </c>
      <c r="B9" s="310"/>
      <c r="C9" s="311"/>
      <c r="D9" s="310"/>
      <c r="E9" s="310"/>
      <c r="F9" s="312"/>
    </row>
    <row r="10" spans="1:8" s="34" customFormat="1" ht="13.15" customHeight="1" x14ac:dyDescent="0.2">
      <c r="A10" s="306" t="s">
        <v>6</v>
      </c>
      <c r="B10" s="139">
        <v>5493</v>
      </c>
      <c r="C10" s="143">
        <v>5479</v>
      </c>
      <c r="D10" s="139">
        <v>5431</v>
      </c>
      <c r="E10" s="139">
        <v>5632</v>
      </c>
      <c r="F10" s="307" t="s">
        <v>0</v>
      </c>
      <c r="H10" s="34" t="s">
        <v>501</v>
      </c>
    </row>
    <row r="11" spans="1:8" s="34" customFormat="1" ht="13.15" customHeight="1" x14ac:dyDescent="0.2">
      <c r="A11" s="306" t="s">
        <v>223</v>
      </c>
      <c r="B11" s="151" t="s">
        <v>0</v>
      </c>
      <c r="C11" s="151">
        <v>-2.5486983433460342E-3</v>
      </c>
      <c r="D11" s="151">
        <v>-8.7607227596276926E-3</v>
      </c>
      <c r="E11" s="151">
        <v>3.7009758792119207E-2</v>
      </c>
      <c r="F11" s="308">
        <v>8.5667792297151601E-3</v>
      </c>
    </row>
    <row r="12" spans="1:8" s="34" customFormat="1" ht="13.15" customHeight="1" x14ac:dyDescent="0.2">
      <c r="A12" s="309" t="s">
        <v>322</v>
      </c>
      <c r="B12" s="151" t="s">
        <v>0</v>
      </c>
      <c r="C12" s="151">
        <v>-3.1030431987942152E-4</v>
      </c>
      <c r="D12" s="151">
        <v>-1.1174745076127923E-3</v>
      </c>
      <c r="E12" s="151">
        <v>1.2287005911672641E-3</v>
      </c>
      <c r="F12" s="308">
        <v>-6.6359412108316581E-5</v>
      </c>
    </row>
    <row r="13" spans="1:8" s="34" customFormat="1" ht="13.15" customHeight="1" x14ac:dyDescent="0.2">
      <c r="A13" s="291" t="s">
        <v>32</v>
      </c>
      <c r="B13" s="310"/>
      <c r="C13" s="311"/>
      <c r="D13" s="310"/>
      <c r="E13" s="310"/>
      <c r="F13" s="312"/>
    </row>
    <row r="14" spans="1:8" s="34" customFormat="1" ht="13.15" customHeight="1" x14ac:dyDescent="0.2">
      <c r="A14" s="306" t="s">
        <v>6</v>
      </c>
      <c r="B14" s="139">
        <v>8327</v>
      </c>
      <c r="C14" s="143">
        <v>8925</v>
      </c>
      <c r="D14" s="139">
        <v>9897</v>
      </c>
      <c r="E14" s="139">
        <v>10506</v>
      </c>
      <c r="F14" s="307" t="s">
        <v>0</v>
      </c>
    </row>
    <row r="15" spans="1:8" s="34" customFormat="1" ht="13.15" customHeight="1" x14ac:dyDescent="0.2">
      <c r="A15" s="306" t="s">
        <v>223</v>
      </c>
      <c r="B15" s="313" t="s">
        <v>0</v>
      </c>
      <c r="C15" s="151">
        <v>7.1814579080100804E-2</v>
      </c>
      <c r="D15" s="151">
        <v>0.1089075630252101</v>
      </c>
      <c r="E15" s="151">
        <v>6.1533798120642524E-2</v>
      </c>
      <c r="F15" s="308">
        <v>8.0751980075317809E-2</v>
      </c>
    </row>
    <row r="16" spans="1:8" s="34" customFormat="1" ht="13.15" customHeight="1" x14ac:dyDescent="0.2">
      <c r="A16" s="314" t="s">
        <v>322</v>
      </c>
      <c r="B16" s="315" t="s">
        <v>0</v>
      </c>
      <c r="C16" s="316">
        <v>1.325442737770686E-2</v>
      </c>
      <c r="D16" s="317">
        <v>2.2628858779159107E-2</v>
      </c>
      <c r="E16" s="317">
        <v>1.754955372667209E-2</v>
      </c>
      <c r="F16" s="318">
        <v>1.7810946627846019E-2</v>
      </c>
    </row>
    <row r="17" spans="1:5" ht="13.15" customHeight="1" x14ac:dyDescent="0.25">
      <c r="A17" s="1" t="s">
        <v>17</v>
      </c>
    </row>
    <row r="18" spans="1:5" ht="13.15" customHeight="1" x14ac:dyDescent="0.25">
      <c r="A18" s="573" t="s">
        <v>502</v>
      </c>
      <c r="B18" s="573"/>
      <c r="C18" s="573"/>
      <c r="D18" s="573"/>
      <c r="E18" s="573"/>
    </row>
    <row r="19" spans="1:5" ht="13.15" customHeight="1" x14ac:dyDescent="0.25">
      <c r="B19" s="8"/>
      <c r="C19" s="8"/>
      <c r="D19" s="8"/>
      <c r="E19" s="8"/>
    </row>
    <row r="36" spans="7:7" x14ac:dyDescent="0.25">
      <c r="G36" s="7"/>
    </row>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9"/>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9" t="s">
        <v>449</v>
      </c>
      <c r="B2" s="579"/>
      <c r="C2" s="579"/>
      <c r="D2" s="579"/>
      <c r="E2" s="579"/>
      <c r="F2" s="579"/>
    </row>
    <row r="3" spans="1:6" s="34" customFormat="1" ht="13.15" customHeight="1" x14ac:dyDescent="0.2"/>
    <row r="4" spans="1:6" s="34" customFormat="1" ht="13.15" customHeight="1" x14ac:dyDescent="0.2">
      <c r="A4" s="304"/>
      <c r="B4" s="305">
        <v>2020</v>
      </c>
      <c r="C4" s="305">
        <v>2021</v>
      </c>
      <c r="D4" s="305">
        <v>2022</v>
      </c>
      <c r="E4" s="305">
        <v>2023</v>
      </c>
      <c r="F4" s="194" t="s">
        <v>12</v>
      </c>
    </row>
    <row r="5" spans="1:6" s="34" customFormat="1" ht="13.15" customHeight="1" x14ac:dyDescent="0.2">
      <c r="A5" s="291" t="s">
        <v>3</v>
      </c>
      <c r="B5" s="178"/>
      <c r="C5" s="180"/>
      <c r="D5" s="178"/>
      <c r="E5" s="178"/>
      <c r="F5" s="292"/>
    </row>
    <row r="6" spans="1:6" s="34" customFormat="1" ht="13.15" customHeight="1" x14ac:dyDescent="0.2">
      <c r="A6" s="306" t="s">
        <v>6</v>
      </c>
      <c r="B6" s="139">
        <v>27500</v>
      </c>
      <c r="C6" s="139">
        <v>26071</v>
      </c>
      <c r="D6" s="139">
        <v>25599</v>
      </c>
      <c r="E6" s="139">
        <v>25296</v>
      </c>
      <c r="F6" s="307" t="s">
        <v>0</v>
      </c>
    </row>
    <row r="7" spans="1:6" s="34" customFormat="1" ht="13.15" customHeight="1" x14ac:dyDescent="0.2">
      <c r="A7" s="306" t="s">
        <v>223</v>
      </c>
      <c r="B7" s="151" t="s">
        <v>0</v>
      </c>
      <c r="C7" s="151">
        <v>-5.1963636363636323E-2</v>
      </c>
      <c r="D7" s="151">
        <v>-1.8104407195734695E-2</v>
      </c>
      <c r="E7" s="151">
        <v>-1.1836399859369462E-2</v>
      </c>
      <c r="F7" s="308">
        <v>-2.7301481139580159E-2</v>
      </c>
    </row>
    <row r="8" spans="1:6" s="34" customFormat="1" ht="13.15" customHeight="1" x14ac:dyDescent="0.2">
      <c r="A8" s="309" t="s">
        <v>322</v>
      </c>
      <c r="B8" s="151" t="s">
        <v>0</v>
      </c>
      <c r="C8" s="151">
        <v>-3.1673205221978404E-2</v>
      </c>
      <c r="D8" s="151">
        <v>-1.0988499324859145E-2</v>
      </c>
      <c r="E8" s="151">
        <v>-7.0244580966732284E-3</v>
      </c>
      <c r="F8" s="308">
        <v>-1.6562054214503592E-2</v>
      </c>
    </row>
    <row r="9" spans="1:6" s="34" customFormat="1" ht="13.15" customHeight="1" x14ac:dyDescent="0.2">
      <c r="A9" s="291" t="s">
        <v>4</v>
      </c>
      <c r="B9" s="310"/>
      <c r="C9" s="311"/>
      <c r="D9" s="310"/>
      <c r="E9" s="310"/>
      <c r="F9" s="312"/>
    </row>
    <row r="10" spans="1:6" s="34" customFormat="1" ht="13.15" customHeight="1" x14ac:dyDescent="0.2">
      <c r="A10" s="306" t="s">
        <v>6</v>
      </c>
      <c r="B10" s="139">
        <v>11345</v>
      </c>
      <c r="C10" s="143">
        <v>10047</v>
      </c>
      <c r="D10" s="139">
        <v>9826</v>
      </c>
      <c r="E10" s="139">
        <v>9711</v>
      </c>
      <c r="F10" s="307" t="s">
        <v>0</v>
      </c>
    </row>
    <row r="11" spans="1:6" s="34" customFormat="1" ht="13.15" customHeight="1" x14ac:dyDescent="0.2">
      <c r="A11" s="306" t="s">
        <v>223</v>
      </c>
      <c r="B11" s="151" t="s">
        <v>0</v>
      </c>
      <c r="C11" s="151">
        <v>-0.11441163508153374</v>
      </c>
      <c r="D11" s="151">
        <v>-2.1996615905245376E-2</v>
      </c>
      <c r="E11" s="151">
        <v>-1.1703643395074348E-2</v>
      </c>
      <c r="F11" s="308">
        <v>-4.937063146061782E-2</v>
      </c>
    </row>
    <row r="12" spans="1:6" s="34" customFormat="1" ht="13.15" customHeight="1" x14ac:dyDescent="0.2">
      <c r="A12" s="309" t="s">
        <v>322</v>
      </c>
      <c r="B12" s="151" t="s">
        <v>0</v>
      </c>
      <c r="C12" s="151">
        <v>-2.8769643371678082E-2</v>
      </c>
      <c r="D12" s="151">
        <v>-5.145038878800582E-3</v>
      </c>
      <c r="E12" s="151">
        <v>-2.6660484525327537E-3</v>
      </c>
      <c r="F12" s="308">
        <v>-1.2193576901003806E-2</v>
      </c>
    </row>
    <row r="13" spans="1:6" s="34" customFormat="1" ht="13.15" customHeight="1" x14ac:dyDescent="0.2">
      <c r="A13" s="291" t="s">
        <v>5</v>
      </c>
      <c r="B13" s="310"/>
      <c r="C13" s="311"/>
      <c r="D13" s="310"/>
      <c r="E13" s="310"/>
      <c r="F13" s="312"/>
    </row>
    <row r="14" spans="1:6" s="34" customFormat="1" ht="13.15" customHeight="1" x14ac:dyDescent="0.2">
      <c r="A14" s="306" t="s">
        <v>6</v>
      </c>
      <c r="B14" s="139">
        <v>6272</v>
      </c>
      <c r="C14" s="143">
        <v>6836</v>
      </c>
      <c r="D14" s="139">
        <v>7710</v>
      </c>
      <c r="E14" s="139">
        <v>8468</v>
      </c>
      <c r="F14" s="307" t="s">
        <v>0</v>
      </c>
    </row>
    <row r="15" spans="1:6" s="34" customFormat="1" ht="13.15" customHeight="1" x14ac:dyDescent="0.2">
      <c r="A15" s="306" t="s">
        <v>223</v>
      </c>
      <c r="B15" s="313" t="s">
        <v>0</v>
      </c>
      <c r="C15" s="151">
        <v>8.9923469387755084E-2</v>
      </c>
      <c r="D15" s="151">
        <v>0.12785254534815671</v>
      </c>
      <c r="E15" s="151">
        <v>9.831387808041514E-2</v>
      </c>
      <c r="F15" s="308">
        <v>0.10536329760544232</v>
      </c>
    </row>
    <row r="16" spans="1:6" s="34" customFormat="1" ht="13.15" customHeight="1" x14ac:dyDescent="0.2">
      <c r="A16" s="314" t="s">
        <v>322</v>
      </c>
      <c r="B16" s="315" t="s">
        <v>0</v>
      </c>
      <c r="C16" s="316">
        <v>1.2500831172285402E-2</v>
      </c>
      <c r="D16" s="317">
        <v>2.0347348326116316E-2</v>
      </c>
      <c r="E16" s="317">
        <v>1.7572736756694112E-2</v>
      </c>
      <c r="F16" s="318">
        <v>1.6806972085031943E-2</v>
      </c>
    </row>
    <row r="17" spans="1:5" ht="13.15" customHeight="1" x14ac:dyDescent="0.25">
      <c r="A17" s="1" t="s">
        <v>17</v>
      </c>
    </row>
    <row r="18" spans="1:5" ht="13.15" customHeight="1" x14ac:dyDescent="0.25">
      <c r="A18" s="573" t="s">
        <v>502</v>
      </c>
      <c r="B18" s="573"/>
      <c r="C18" s="573"/>
      <c r="D18" s="573"/>
      <c r="E18" s="573"/>
    </row>
    <row r="19" spans="1:5" x14ac:dyDescent="0.25">
      <c r="B19" s="8"/>
      <c r="C19" s="8"/>
      <c r="D19" s="8"/>
      <c r="E19" s="8"/>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A12" sqref="A12"/>
    </sheetView>
  </sheetViews>
  <sheetFormatPr defaultColWidth="9.28515625" defaultRowHeight="15" x14ac:dyDescent="0.25"/>
  <cols>
    <col min="1" max="1" width="31" style="2" customWidth="1"/>
    <col min="2" max="5" width="10.7109375" style="2" customWidth="1"/>
    <col min="6" max="16384" width="9.28515625" style="2"/>
  </cols>
  <sheetData>
    <row r="1" spans="1:15" s="34" customFormat="1" ht="13.15" customHeight="1" x14ac:dyDescent="0.2"/>
    <row r="2" spans="1:15" s="34" customFormat="1" ht="13.15" customHeight="1" x14ac:dyDescent="0.2">
      <c r="A2" s="579" t="s">
        <v>450</v>
      </c>
      <c r="B2" s="579"/>
      <c r="C2" s="579"/>
      <c r="D2" s="579"/>
      <c r="E2" s="579"/>
      <c r="F2" s="579"/>
      <c r="G2" s="579"/>
      <c r="H2" s="579"/>
      <c r="I2" s="579"/>
      <c r="J2" s="579"/>
      <c r="K2" s="579"/>
      <c r="L2" s="579"/>
      <c r="M2" s="579"/>
      <c r="N2" s="579"/>
      <c r="O2" s="579"/>
    </row>
    <row r="3" spans="1:15" s="34" customFormat="1" ht="13.15" customHeight="1" x14ac:dyDescent="0.2"/>
    <row r="4" spans="1:15" s="34" customFormat="1" ht="13.15" customHeight="1" x14ac:dyDescent="0.2">
      <c r="A4" s="319"/>
      <c r="B4" s="580" t="s">
        <v>6</v>
      </c>
      <c r="C4" s="581"/>
      <c r="D4" s="580" t="s">
        <v>11</v>
      </c>
      <c r="E4" s="581"/>
      <c r="F4" s="580" t="s">
        <v>12</v>
      </c>
      <c r="G4" s="581"/>
      <c r="H4" s="580" t="s">
        <v>13</v>
      </c>
      <c r="I4" s="581"/>
      <c r="J4" s="580" t="s">
        <v>3</v>
      </c>
      <c r="K4" s="581"/>
      <c r="L4" s="580" t="s">
        <v>4</v>
      </c>
      <c r="M4" s="581"/>
      <c r="N4" s="582" t="s">
        <v>5</v>
      </c>
      <c r="O4" s="583"/>
    </row>
    <row r="5" spans="1:15" s="34" customFormat="1" ht="13.15" customHeight="1" x14ac:dyDescent="0.2">
      <c r="A5" s="320" t="s">
        <v>323</v>
      </c>
      <c r="B5" s="321"/>
      <c r="C5" s="322"/>
      <c r="D5" s="321"/>
      <c r="E5" s="323"/>
      <c r="F5" s="321"/>
      <c r="G5" s="323"/>
      <c r="H5" s="321"/>
      <c r="I5" s="322"/>
      <c r="J5" s="321"/>
      <c r="K5" s="323"/>
      <c r="L5" s="321"/>
      <c r="M5" s="323"/>
      <c r="N5" s="321"/>
      <c r="O5" s="324"/>
    </row>
    <row r="6" spans="1:15" s="34" customFormat="1" ht="13.15" customHeight="1" x14ac:dyDescent="0.2">
      <c r="A6" s="325" t="s">
        <v>6</v>
      </c>
      <c r="B6" s="326">
        <v>43475</v>
      </c>
      <c r="C6" s="327"/>
      <c r="D6" s="326">
        <v>27337</v>
      </c>
      <c r="E6" s="327"/>
      <c r="F6" s="326">
        <v>5632</v>
      </c>
      <c r="G6" s="327"/>
      <c r="H6" s="326">
        <v>10506</v>
      </c>
      <c r="I6" s="327"/>
      <c r="J6" s="326">
        <v>25296</v>
      </c>
      <c r="K6" s="327"/>
      <c r="L6" s="326">
        <v>9711</v>
      </c>
      <c r="M6" s="327"/>
      <c r="N6" s="326">
        <v>8468</v>
      </c>
      <c r="O6" s="328"/>
    </row>
    <row r="7" spans="1:15" s="34" customFormat="1" ht="13.15" customHeight="1" x14ac:dyDescent="0.2">
      <c r="A7" s="320" t="s">
        <v>67</v>
      </c>
      <c r="B7" s="321"/>
      <c r="C7" s="323"/>
      <c r="D7" s="321"/>
      <c r="E7" s="323"/>
      <c r="F7" s="321"/>
      <c r="G7" s="323"/>
      <c r="H7" s="321"/>
      <c r="I7" s="323"/>
      <c r="J7" s="321"/>
      <c r="K7" s="323"/>
      <c r="L7" s="321"/>
      <c r="M7" s="323"/>
      <c r="N7" s="321"/>
      <c r="O7" s="324"/>
    </row>
    <row r="8" spans="1:15" s="34" customFormat="1" ht="13.15" customHeight="1" x14ac:dyDescent="0.2">
      <c r="A8" s="325" t="s">
        <v>43</v>
      </c>
      <c r="B8" s="326">
        <v>21030</v>
      </c>
      <c r="C8" s="327">
        <v>0.48372627947096031</v>
      </c>
      <c r="D8" s="326">
        <v>12851</v>
      </c>
      <c r="E8" s="327">
        <v>0.47009547499725646</v>
      </c>
      <c r="F8" s="326">
        <v>2893</v>
      </c>
      <c r="G8" s="327">
        <v>0.513671875</v>
      </c>
      <c r="H8" s="326">
        <v>5286</v>
      </c>
      <c r="I8" s="327">
        <v>0.50314106225014277</v>
      </c>
      <c r="J8" s="326">
        <v>12183</v>
      </c>
      <c r="K8" s="327">
        <v>0.48161764705882354</v>
      </c>
      <c r="L8" s="326">
        <v>4692</v>
      </c>
      <c r="M8" s="327">
        <v>0.48316342292245906</v>
      </c>
      <c r="N8" s="326">
        <v>4155</v>
      </c>
      <c r="O8" s="328">
        <v>0.4906707605101559</v>
      </c>
    </row>
    <row r="9" spans="1:15" s="34" customFormat="1" ht="13.15" customHeight="1" x14ac:dyDescent="0.2">
      <c r="A9" s="325" t="s">
        <v>44</v>
      </c>
      <c r="B9" s="326">
        <v>22445</v>
      </c>
      <c r="C9" s="327">
        <v>0.51627372052903964</v>
      </c>
      <c r="D9" s="326">
        <v>14486</v>
      </c>
      <c r="E9" s="327">
        <v>0.52990452500274354</v>
      </c>
      <c r="F9" s="326">
        <v>2739</v>
      </c>
      <c r="G9" s="327">
        <v>0.486328125</v>
      </c>
      <c r="H9" s="326">
        <v>5220</v>
      </c>
      <c r="I9" s="327">
        <v>0.49685893774985723</v>
      </c>
      <c r="J9" s="326">
        <v>13113</v>
      </c>
      <c r="K9" s="327">
        <v>0.51838235294117652</v>
      </c>
      <c r="L9" s="326">
        <v>5019</v>
      </c>
      <c r="M9" s="327">
        <v>0.51683657707754094</v>
      </c>
      <c r="N9" s="326">
        <v>4313</v>
      </c>
      <c r="O9" s="328">
        <v>0.5093292394898441</v>
      </c>
    </row>
    <row r="10" spans="1:15" s="34" customFormat="1" ht="13.15" customHeight="1" x14ac:dyDescent="0.2">
      <c r="A10" s="320" t="s">
        <v>68</v>
      </c>
      <c r="B10" s="329"/>
      <c r="C10" s="330"/>
      <c r="D10" s="329"/>
      <c r="E10" s="330"/>
      <c r="F10" s="329"/>
      <c r="G10" s="330"/>
      <c r="H10" s="329"/>
      <c r="I10" s="330"/>
      <c r="J10" s="329"/>
      <c r="K10" s="330"/>
      <c r="L10" s="329"/>
      <c r="M10" s="330"/>
      <c r="N10" s="329"/>
      <c r="O10" s="331"/>
    </row>
    <row r="11" spans="1:15" s="34" customFormat="1" ht="13.15" customHeight="1" x14ac:dyDescent="0.2">
      <c r="A11" s="325" t="s">
        <v>47</v>
      </c>
      <c r="B11" s="326">
        <v>4421</v>
      </c>
      <c r="C11" s="327">
        <v>0.10169062679700977</v>
      </c>
      <c r="D11" s="326">
        <v>1318</v>
      </c>
      <c r="E11" s="327">
        <v>4.8213044591579178E-2</v>
      </c>
      <c r="F11" s="326">
        <v>403</v>
      </c>
      <c r="G11" s="327">
        <v>7.1555397727272721E-2</v>
      </c>
      <c r="H11" s="326">
        <v>2700</v>
      </c>
      <c r="I11" s="327">
        <v>0.25699600228440889</v>
      </c>
      <c r="J11" s="326">
        <v>1734</v>
      </c>
      <c r="K11" s="327">
        <v>6.8548387096774188E-2</v>
      </c>
      <c r="L11" s="326">
        <v>381</v>
      </c>
      <c r="M11" s="327">
        <v>3.9233858510966946E-2</v>
      </c>
      <c r="N11" s="326">
        <v>2306</v>
      </c>
      <c r="O11" s="328">
        <v>0.27231931979215873</v>
      </c>
    </row>
    <row r="12" spans="1:15" s="34" customFormat="1" ht="13.15" customHeight="1" x14ac:dyDescent="0.2">
      <c r="A12" s="325" t="s">
        <v>48</v>
      </c>
      <c r="B12" s="326">
        <v>14330</v>
      </c>
      <c r="C12" s="327">
        <v>0.3296147211040828</v>
      </c>
      <c r="D12" s="326">
        <v>7143</v>
      </c>
      <c r="E12" s="327">
        <v>0.26129421662947655</v>
      </c>
      <c r="F12" s="326">
        <v>1673</v>
      </c>
      <c r="G12" s="327">
        <v>0.29705255681818182</v>
      </c>
      <c r="H12" s="326">
        <v>5514</v>
      </c>
      <c r="I12" s="327">
        <v>0.52484294688749289</v>
      </c>
      <c r="J12" s="326">
        <v>6710</v>
      </c>
      <c r="K12" s="327">
        <v>0.26525932953826692</v>
      </c>
      <c r="L12" s="326">
        <v>2879</v>
      </c>
      <c r="M12" s="327">
        <v>0.29646792297394708</v>
      </c>
      <c r="N12" s="326">
        <v>4741</v>
      </c>
      <c r="O12" s="328">
        <v>0.55987246102975907</v>
      </c>
    </row>
    <row r="13" spans="1:15" s="34" customFormat="1" ht="13.15" customHeight="1" x14ac:dyDescent="0.2">
      <c r="A13" s="325" t="s">
        <v>49</v>
      </c>
      <c r="B13" s="326">
        <v>24724</v>
      </c>
      <c r="C13" s="327">
        <v>0.56799999999999995</v>
      </c>
      <c r="D13" s="326">
        <v>18876</v>
      </c>
      <c r="E13" s="327">
        <v>0.69099999999999995</v>
      </c>
      <c r="F13" s="326">
        <v>3556</v>
      </c>
      <c r="G13" s="327">
        <v>0.63139204545454541</v>
      </c>
      <c r="H13" s="326">
        <v>2292</v>
      </c>
      <c r="I13" s="327">
        <v>0.21816105082809822</v>
      </c>
      <c r="J13" s="326">
        <v>16852</v>
      </c>
      <c r="K13" s="327">
        <v>0.66619228336495884</v>
      </c>
      <c r="L13" s="326">
        <v>6451</v>
      </c>
      <c r="M13" s="327">
        <v>0.66500000000000004</v>
      </c>
      <c r="N13" s="326">
        <v>1421</v>
      </c>
      <c r="O13" s="328">
        <v>0.1678082191780822</v>
      </c>
    </row>
    <row r="14" spans="1:15" s="34" customFormat="1" ht="13.15" customHeight="1" x14ac:dyDescent="0.2">
      <c r="A14" s="320" t="s">
        <v>69</v>
      </c>
      <c r="B14" s="329"/>
      <c r="C14" s="330"/>
      <c r="D14" s="329"/>
      <c r="E14" s="330"/>
      <c r="F14" s="329"/>
      <c r="G14" s="330"/>
      <c r="H14" s="329"/>
      <c r="I14" s="330"/>
      <c r="J14" s="329"/>
      <c r="K14" s="330"/>
      <c r="L14" s="329"/>
      <c r="M14" s="330"/>
      <c r="N14" s="329"/>
      <c r="O14" s="331"/>
    </row>
    <row r="15" spans="1:15" s="34" customFormat="1" ht="13.15" customHeight="1" x14ac:dyDescent="0.2">
      <c r="A15" s="325" t="s">
        <v>51</v>
      </c>
      <c r="B15" s="326">
        <v>2993</v>
      </c>
      <c r="C15" s="327">
        <v>6.8844163312248421E-2</v>
      </c>
      <c r="D15" s="326">
        <v>826</v>
      </c>
      <c r="E15" s="327">
        <v>3.021545890185463E-2</v>
      </c>
      <c r="F15" s="326">
        <v>347</v>
      </c>
      <c r="G15" s="327">
        <v>6.1612215909090912E-2</v>
      </c>
      <c r="H15" s="326">
        <v>1820</v>
      </c>
      <c r="I15" s="327">
        <v>0.17323434228060156</v>
      </c>
      <c r="J15" s="326">
        <v>1097</v>
      </c>
      <c r="K15" s="327">
        <v>4.3366540164452877E-2</v>
      </c>
      <c r="L15" s="326">
        <v>363</v>
      </c>
      <c r="M15" s="327">
        <v>3.7380290392338582E-2</v>
      </c>
      <c r="N15" s="326">
        <v>1533</v>
      </c>
      <c r="O15" s="328">
        <v>0.18103448275862069</v>
      </c>
    </row>
    <row r="16" spans="1:15" s="34" customFormat="1" ht="13.15" customHeight="1" x14ac:dyDescent="0.2">
      <c r="A16" s="325" t="s">
        <v>52</v>
      </c>
      <c r="B16" s="326">
        <v>7818</v>
      </c>
      <c r="C16" s="327">
        <v>0.17982748706152962</v>
      </c>
      <c r="D16" s="326">
        <v>1974</v>
      </c>
      <c r="E16" s="327">
        <v>7.2209825511211911E-2</v>
      </c>
      <c r="F16" s="326">
        <v>707</v>
      </c>
      <c r="G16" s="327">
        <v>0.12553267045454544</v>
      </c>
      <c r="H16" s="326">
        <v>5137</v>
      </c>
      <c r="I16" s="327">
        <v>0.48895869027222538</v>
      </c>
      <c r="J16" s="326">
        <v>2484</v>
      </c>
      <c r="K16" s="327">
        <v>9.819734345351043E-2</v>
      </c>
      <c r="L16" s="326">
        <v>839</v>
      </c>
      <c r="M16" s="327">
        <v>8.639686952939965E-2</v>
      </c>
      <c r="N16" s="326">
        <v>4495</v>
      </c>
      <c r="O16" s="328">
        <v>0.53100000000000003</v>
      </c>
    </row>
    <row r="17" spans="1:15" s="34" customFormat="1" ht="13.15" customHeight="1" x14ac:dyDescent="0.2">
      <c r="A17" s="332" t="s">
        <v>53</v>
      </c>
      <c r="B17" s="326">
        <v>2730</v>
      </c>
      <c r="C17" s="327">
        <v>6.2794709603220242E-2</v>
      </c>
      <c r="D17" s="326">
        <v>635</v>
      </c>
      <c r="E17" s="327">
        <v>2.3228591286534733E-2</v>
      </c>
      <c r="F17" s="326">
        <v>552</v>
      </c>
      <c r="G17" s="327">
        <v>9.8011363636363633E-2</v>
      </c>
      <c r="H17" s="326">
        <v>1543</v>
      </c>
      <c r="I17" s="327">
        <v>0.14686845612031221</v>
      </c>
      <c r="J17" s="326">
        <v>1188</v>
      </c>
      <c r="K17" s="327">
        <v>4.6963946869070211E-2</v>
      </c>
      <c r="L17" s="326">
        <v>290</v>
      </c>
      <c r="M17" s="327">
        <v>2.9863041911234681E-2</v>
      </c>
      <c r="N17" s="326">
        <v>1252</v>
      </c>
      <c r="O17" s="328">
        <v>0.1478507321681625</v>
      </c>
    </row>
    <row r="18" spans="1:15" s="34" customFormat="1" ht="13.15" customHeight="1" x14ac:dyDescent="0.2">
      <c r="A18" s="332" t="s">
        <v>54</v>
      </c>
      <c r="B18" s="326">
        <v>3690</v>
      </c>
      <c r="C18" s="327">
        <v>8.4876365727429556E-2</v>
      </c>
      <c r="D18" s="326">
        <v>2566</v>
      </c>
      <c r="E18" s="327">
        <v>9.3865457072831698E-2</v>
      </c>
      <c r="F18" s="326">
        <v>496</v>
      </c>
      <c r="G18" s="327">
        <v>8.8068181818181823E-2</v>
      </c>
      <c r="H18" s="326">
        <v>628</v>
      </c>
      <c r="I18" s="327">
        <v>5.9775366457262516E-2</v>
      </c>
      <c r="J18" s="326">
        <v>2256</v>
      </c>
      <c r="K18" s="327">
        <v>8.9184060721062622E-2</v>
      </c>
      <c r="L18" s="326">
        <v>973</v>
      </c>
      <c r="M18" s="327">
        <v>0.10019565441252189</v>
      </c>
      <c r="N18" s="326">
        <v>461</v>
      </c>
      <c r="O18" s="328">
        <v>5.4440245630609355E-2</v>
      </c>
    </row>
    <row r="19" spans="1:15" s="34" customFormat="1" ht="13.15" customHeight="1" x14ac:dyDescent="0.2">
      <c r="A19" s="332" t="s">
        <v>55</v>
      </c>
      <c r="B19" s="326">
        <v>26244</v>
      </c>
      <c r="C19" s="327">
        <v>0.60299999999999998</v>
      </c>
      <c r="D19" s="326">
        <v>21336</v>
      </c>
      <c r="E19" s="327">
        <v>0.78148066722756704</v>
      </c>
      <c r="F19" s="326">
        <v>3530</v>
      </c>
      <c r="G19" s="327">
        <v>0.62777556818181823</v>
      </c>
      <c r="H19" s="326">
        <v>1378</v>
      </c>
      <c r="I19" s="327">
        <v>0.13116314486959832</v>
      </c>
      <c r="J19" s="326">
        <v>18271</v>
      </c>
      <c r="K19" s="327">
        <v>0.72328810879190386</v>
      </c>
      <c r="L19" s="326">
        <v>7246</v>
      </c>
      <c r="M19" s="327">
        <v>0.74716414375450524</v>
      </c>
      <c r="N19" s="326">
        <v>727</v>
      </c>
      <c r="O19" s="328">
        <v>8.5852621634388282E-2</v>
      </c>
    </row>
    <row r="20" spans="1:15" s="34" customFormat="1" ht="13.15" customHeight="1" x14ac:dyDescent="0.2">
      <c r="A20" s="320" t="s">
        <v>70</v>
      </c>
      <c r="B20" s="329"/>
      <c r="C20" s="330"/>
      <c r="D20" s="329"/>
      <c r="E20" s="330"/>
      <c r="F20" s="329"/>
      <c r="G20" s="330"/>
      <c r="H20" s="329"/>
      <c r="I20" s="330"/>
      <c r="J20" s="329"/>
      <c r="K20" s="330"/>
      <c r="L20" s="329"/>
      <c r="M20" s="330"/>
      <c r="N20" s="329"/>
      <c r="O20" s="331"/>
    </row>
    <row r="21" spans="1:15" s="34" customFormat="1" ht="13.15" customHeight="1" x14ac:dyDescent="0.2">
      <c r="A21" s="332" t="s">
        <v>57</v>
      </c>
      <c r="B21" s="326">
        <v>42605</v>
      </c>
      <c r="C21" s="333">
        <v>0.97998849913743535</v>
      </c>
      <c r="D21" s="326">
        <v>27007</v>
      </c>
      <c r="E21" s="333">
        <v>0.98792844862274576</v>
      </c>
      <c r="F21" s="334">
        <v>5298</v>
      </c>
      <c r="G21" s="333">
        <v>0.94069602272727271</v>
      </c>
      <c r="H21" s="326">
        <v>10300</v>
      </c>
      <c r="I21" s="333">
        <v>0.98039215686274506</v>
      </c>
      <c r="J21" s="326">
        <v>24547</v>
      </c>
      <c r="K21" s="333">
        <v>0.97039057558507269</v>
      </c>
      <c r="L21" s="326">
        <v>9628</v>
      </c>
      <c r="M21" s="333">
        <v>0.99145299145299148</v>
      </c>
      <c r="N21" s="334">
        <v>8430</v>
      </c>
      <c r="O21" s="335">
        <v>0.99551251771374583</v>
      </c>
    </row>
    <row r="22" spans="1:15" s="34" customFormat="1" ht="13.15" customHeight="1" x14ac:dyDescent="0.2">
      <c r="A22" s="332" t="s">
        <v>58</v>
      </c>
      <c r="B22" s="326">
        <v>870</v>
      </c>
      <c r="C22" s="333">
        <v>2.0011500862564691E-2</v>
      </c>
      <c r="D22" s="326">
        <v>330</v>
      </c>
      <c r="E22" s="333">
        <v>1.2071551377254271E-2</v>
      </c>
      <c r="F22" s="334">
        <v>334</v>
      </c>
      <c r="G22" s="333">
        <v>5.9303977272727272E-2</v>
      </c>
      <c r="H22" s="326">
        <v>206</v>
      </c>
      <c r="I22" s="333">
        <v>1.9607843137254902E-2</v>
      </c>
      <c r="J22" s="326">
        <v>749</v>
      </c>
      <c r="K22" s="333">
        <v>2.9609424414927261E-2</v>
      </c>
      <c r="L22" s="326">
        <v>83</v>
      </c>
      <c r="M22" s="333">
        <v>8.5470085470085479E-3</v>
      </c>
      <c r="N22" s="334">
        <v>38</v>
      </c>
      <c r="O22" s="335">
        <v>4.4874822862541333E-3</v>
      </c>
    </row>
    <row r="23" spans="1:15" s="34" customFormat="1" ht="13.15" customHeight="1" x14ac:dyDescent="0.2">
      <c r="A23" s="320" t="s">
        <v>71</v>
      </c>
      <c r="B23" s="329"/>
      <c r="C23" s="330"/>
      <c r="D23" s="329"/>
      <c r="E23" s="330"/>
      <c r="F23" s="329"/>
      <c r="G23" s="330"/>
      <c r="H23" s="329"/>
      <c r="I23" s="330"/>
      <c r="J23" s="329"/>
      <c r="K23" s="330"/>
      <c r="L23" s="329"/>
      <c r="M23" s="330"/>
      <c r="N23" s="329"/>
      <c r="O23" s="331"/>
    </row>
    <row r="24" spans="1:15" s="34" customFormat="1" ht="13.15" customHeight="1" x14ac:dyDescent="0.2">
      <c r="A24" s="332" t="s">
        <v>60</v>
      </c>
      <c r="B24" s="326">
        <v>678</v>
      </c>
      <c r="C24" s="327">
        <v>1.5595169637722828E-2</v>
      </c>
      <c r="D24" s="326">
        <v>522</v>
      </c>
      <c r="E24" s="327">
        <v>1.9094999451293119E-2</v>
      </c>
      <c r="F24" s="326">
        <v>89</v>
      </c>
      <c r="G24" s="327">
        <v>1.580255681818182E-2</v>
      </c>
      <c r="H24" s="326">
        <v>67</v>
      </c>
      <c r="I24" s="327">
        <v>6.3773082048353318E-3</v>
      </c>
      <c r="J24" s="326">
        <v>507</v>
      </c>
      <c r="K24" s="327">
        <v>2.00426944971537E-2</v>
      </c>
      <c r="L24" s="326">
        <v>156</v>
      </c>
      <c r="M24" s="327">
        <v>1.6064257028112448E-2</v>
      </c>
      <c r="N24" s="326">
        <v>15</v>
      </c>
      <c r="O24" s="328">
        <v>1.7713745866792632E-3</v>
      </c>
    </row>
    <row r="25" spans="1:15" s="34" customFormat="1" ht="13.15" customHeight="1" x14ac:dyDescent="0.2">
      <c r="A25" s="325" t="s">
        <v>61</v>
      </c>
      <c r="B25" s="326">
        <v>12086</v>
      </c>
      <c r="C25" s="327">
        <v>0.27799884991374352</v>
      </c>
      <c r="D25" s="326">
        <v>7691</v>
      </c>
      <c r="E25" s="327">
        <v>0.2813403080074624</v>
      </c>
      <c r="F25" s="326">
        <v>2365</v>
      </c>
      <c r="G25" s="327">
        <v>0.419921875</v>
      </c>
      <c r="H25" s="326">
        <v>2030</v>
      </c>
      <c r="I25" s="327">
        <v>0.19322292023605558</v>
      </c>
      <c r="J25" s="326">
        <v>7920</v>
      </c>
      <c r="K25" s="327">
        <v>0.31309297912713474</v>
      </c>
      <c r="L25" s="326">
        <v>2623</v>
      </c>
      <c r="M25" s="327">
        <v>0.27010606528678816</v>
      </c>
      <c r="N25" s="326">
        <v>1543</v>
      </c>
      <c r="O25" s="328">
        <v>0.18221539914974019</v>
      </c>
    </row>
    <row r="26" spans="1:15" s="34" customFormat="1" ht="13.15" customHeight="1" x14ac:dyDescent="0.2">
      <c r="A26" s="325" t="s">
        <v>62</v>
      </c>
      <c r="B26" s="326">
        <v>30711</v>
      </c>
      <c r="C26" s="327">
        <v>0.70640598044853364</v>
      </c>
      <c r="D26" s="326">
        <v>19124</v>
      </c>
      <c r="E26" s="327">
        <v>0.69956469254124443</v>
      </c>
      <c r="F26" s="326">
        <v>3178</v>
      </c>
      <c r="G26" s="327">
        <v>0.56427556818181823</v>
      </c>
      <c r="H26" s="326">
        <v>8409</v>
      </c>
      <c r="I26" s="327">
        <v>0.80100000000000005</v>
      </c>
      <c r="J26" s="326">
        <v>16869</v>
      </c>
      <c r="K26" s="327">
        <v>0.66586432637571158</v>
      </c>
      <c r="L26" s="326">
        <v>6932</v>
      </c>
      <c r="M26" s="327">
        <v>0.71399999999999997</v>
      </c>
      <c r="N26" s="326">
        <v>6910</v>
      </c>
      <c r="O26" s="328">
        <v>0.81601322626358053</v>
      </c>
    </row>
    <row r="27" spans="1:15" s="34" customFormat="1" ht="13.15" customHeight="1" x14ac:dyDescent="0.2">
      <c r="A27" s="320" t="s">
        <v>72</v>
      </c>
      <c r="B27" s="329"/>
      <c r="C27" s="330"/>
      <c r="D27" s="329"/>
      <c r="E27" s="330"/>
      <c r="F27" s="329"/>
      <c r="G27" s="330"/>
      <c r="H27" s="329"/>
      <c r="I27" s="330"/>
      <c r="J27" s="329"/>
      <c r="K27" s="330"/>
      <c r="L27" s="329"/>
      <c r="M27" s="330"/>
      <c r="N27" s="329"/>
      <c r="O27" s="331"/>
    </row>
    <row r="28" spans="1:15" s="34" customFormat="1" ht="13.15" customHeight="1" x14ac:dyDescent="0.2">
      <c r="A28" s="332" t="s">
        <v>33</v>
      </c>
      <c r="B28" s="326">
        <v>9362</v>
      </c>
      <c r="C28" s="333">
        <v>0.21534215066129961</v>
      </c>
      <c r="D28" s="326">
        <v>6080</v>
      </c>
      <c r="E28" s="333">
        <v>0.22240918901123019</v>
      </c>
      <c r="F28" s="334">
        <v>1269</v>
      </c>
      <c r="G28" s="333">
        <v>0.22531960227272727</v>
      </c>
      <c r="H28" s="326">
        <v>2013</v>
      </c>
      <c r="I28" s="333">
        <v>0.1916047972587093</v>
      </c>
      <c r="J28" s="326">
        <v>5956</v>
      </c>
      <c r="K28" s="333">
        <v>0.23545224541429474</v>
      </c>
      <c r="L28" s="326">
        <v>1955</v>
      </c>
      <c r="M28" s="333">
        <v>0.20131809288435795</v>
      </c>
      <c r="N28" s="334">
        <v>1451</v>
      </c>
      <c r="O28" s="335">
        <v>0.17135096835144073</v>
      </c>
    </row>
    <row r="29" spans="1:15" s="34" customFormat="1" ht="13.15" customHeight="1" x14ac:dyDescent="0.2">
      <c r="A29" s="332" t="s">
        <v>34</v>
      </c>
      <c r="B29" s="326">
        <v>26698</v>
      </c>
      <c r="C29" s="333">
        <v>0.61399999999999999</v>
      </c>
      <c r="D29" s="326">
        <v>16760</v>
      </c>
      <c r="E29" s="333">
        <v>0.61308848812964112</v>
      </c>
      <c r="F29" s="334">
        <v>1804</v>
      </c>
      <c r="G29" s="333">
        <v>0.3203125</v>
      </c>
      <c r="H29" s="326">
        <v>8134</v>
      </c>
      <c r="I29" s="333">
        <v>0.77422425280791929</v>
      </c>
      <c r="J29" s="326">
        <v>12803</v>
      </c>
      <c r="K29" s="333">
        <v>0.50612745098039214</v>
      </c>
      <c r="L29" s="326">
        <v>6986</v>
      </c>
      <c r="M29" s="333">
        <v>0.72039038204098449</v>
      </c>
      <c r="N29" s="334">
        <v>6909</v>
      </c>
      <c r="O29" s="335">
        <v>0.81599999999999995</v>
      </c>
    </row>
    <row r="30" spans="1:15" s="34" customFormat="1" ht="13.15" customHeight="1" x14ac:dyDescent="0.2">
      <c r="A30" s="332" t="s">
        <v>35</v>
      </c>
      <c r="B30" s="326">
        <v>7199</v>
      </c>
      <c r="C30" s="333">
        <v>0.16558941920644049</v>
      </c>
      <c r="D30" s="326">
        <v>4425</v>
      </c>
      <c r="E30" s="333">
        <v>0.16186852983136407</v>
      </c>
      <c r="F30" s="334">
        <v>2457</v>
      </c>
      <c r="G30" s="333">
        <v>0.437</v>
      </c>
      <c r="H30" s="326">
        <v>317</v>
      </c>
      <c r="I30" s="333">
        <v>3.01732343422806E-2</v>
      </c>
      <c r="J30" s="326">
        <v>6354</v>
      </c>
      <c r="K30" s="333">
        <v>0.25118595825426943</v>
      </c>
      <c r="L30" s="326">
        <v>737</v>
      </c>
      <c r="M30" s="333">
        <v>7.589331685717228E-2</v>
      </c>
      <c r="N30" s="334">
        <v>108</v>
      </c>
      <c r="O30" s="335">
        <v>1.2753897024090695E-2</v>
      </c>
    </row>
    <row r="31" spans="1:15" s="34" customFormat="1" ht="13.15" customHeight="1" x14ac:dyDescent="0.2">
      <c r="A31" s="332" t="s">
        <v>36</v>
      </c>
      <c r="B31" s="326">
        <v>216</v>
      </c>
      <c r="C31" s="333">
        <v>4.9683726279470958E-3</v>
      </c>
      <c r="D31" s="326">
        <v>72</v>
      </c>
      <c r="E31" s="333">
        <v>2.6337930277645681E-3</v>
      </c>
      <c r="F31" s="334">
        <v>102</v>
      </c>
      <c r="G31" s="333">
        <v>1.8110795454545456E-2</v>
      </c>
      <c r="H31" s="326">
        <v>42</v>
      </c>
      <c r="I31" s="333">
        <v>3.9977155910908054E-3</v>
      </c>
      <c r="J31" s="326">
        <v>183</v>
      </c>
      <c r="K31" s="333">
        <v>7.2343453510436435E-3</v>
      </c>
      <c r="L31" s="326">
        <v>33</v>
      </c>
      <c r="M31" s="333">
        <v>3.398208217485326E-3</v>
      </c>
      <c r="N31" s="334">
        <v>0</v>
      </c>
      <c r="O31" s="335">
        <v>0</v>
      </c>
    </row>
    <row r="32" spans="1:15" s="34" customFormat="1" ht="13.15" customHeight="1" x14ac:dyDescent="0.2">
      <c r="A32" s="320" t="s">
        <v>201</v>
      </c>
      <c r="B32" s="329"/>
      <c r="C32" s="330"/>
      <c r="D32" s="329"/>
      <c r="E32" s="330"/>
      <c r="F32" s="329"/>
      <c r="G32" s="330"/>
      <c r="H32" s="329"/>
      <c r="I32" s="330"/>
      <c r="J32" s="329"/>
      <c r="K32" s="330"/>
      <c r="L32" s="329"/>
      <c r="M32" s="330"/>
      <c r="N32" s="329"/>
      <c r="O32" s="331"/>
    </row>
    <row r="33" spans="1:15" s="34" customFormat="1" ht="13.15" customHeight="1" x14ac:dyDescent="0.2">
      <c r="A33" s="332" t="s">
        <v>65</v>
      </c>
      <c r="B33" s="326">
        <v>21971</v>
      </c>
      <c r="C33" s="327">
        <v>0.50537090281771135</v>
      </c>
      <c r="D33" s="326">
        <v>16961</v>
      </c>
      <c r="E33" s="327">
        <v>0.62044116033215058</v>
      </c>
      <c r="F33" s="326">
        <v>3652</v>
      </c>
      <c r="G33" s="327">
        <v>0.6484375</v>
      </c>
      <c r="H33" s="326">
        <v>1358</v>
      </c>
      <c r="I33" s="327">
        <v>0.1292594707786027</v>
      </c>
      <c r="J33" s="326">
        <v>16207</v>
      </c>
      <c r="K33" s="327">
        <v>0.64069418089816577</v>
      </c>
      <c r="L33" s="326">
        <v>5286</v>
      </c>
      <c r="M33" s="327">
        <v>0.54433117083719496</v>
      </c>
      <c r="N33" s="326">
        <v>478</v>
      </c>
      <c r="O33" s="328">
        <v>5.6447803495512518E-2</v>
      </c>
    </row>
    <row r="34" spans="1:15" s="34" customFormat="1" ht="13.15" customHeight="1" x14ac:dyDescent="0.2">
      <c r="A34" s="336" t="s">
        <v>66</v>
      </c>
      <c r="B34" s="337">
        <v>21504</v>
      </c>
      <c r="C34" s="338">
        <v>0.49462909718228865</v>
      </c>
      <c r="D34" s="337">
        <v>10376</v>
      </c>
      <c r="E34" s="338">
        <v>0.37955883966784942</v>
      </c>
      <c r="F34" s="337">
        <v>1980</v>
      </c>
      <c r="G34" s="338">
        <v>0.3515625</v>
      </c>
      <c r="H34" s="337">
        <v>9148</v>
      </c>
      <c r="I34" s="338">
        <v>0.87074052922139733</v>
      </c>
      <c r="J34" s="337">
        <v>9089</v>
      </c>
      <c r="K34" s="338">
        <v>0.35930581910183429</v>
      </c>
      <c r="L34" s="337">
        <v>4425</v>
      </c>
      <c r="M34" s="338">
        <v>0.45566882916280504</v>
      </c>
      <c r="N34" s="337">
        <v>7990</v>
      </c>
      <c r="O34" s="339">
        <v>0.94355219650448752</v>
      </c>
    </row>
    <row r="35" spans="1:15" s="1" customFormat="1" ht="13.15" customHeight="1" x14ac:dyDescent="0.2">
      <c r="A35" s="1" t="s">
        <v>17</v>
      </c>
    </row>
    <row r="36" spans="1:15" s="1" customFormat="1" ht="13.15" customHeight="1" x14ac:dyDescent="0.2">
      <c r="A36" s="573" t="s">
        <v>502</v>
      </c>
      <c r="B36" s="573"/>
      <c r="C36" s="573"/>
      <c r="D36" s="573"/>
      <c r="E36" s="573"/>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7"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A13" workbookViewId="0">
      <selection activeCell="A12" sqref="A12"/>
    </sheetView>
  </sheetViews>
  <sheetFormatPr defaultColWidth="9.28515625" defaultRowHeight="15" x14ac:dyDescent="0.25"/>
  <cols>
    <col min="1" max="1" width="31" style="2" customWidth="1"/>
    <col min="2" max="5" width="10.7109375" style="2" customWidth="1"/>
    <col min="6" max="16384" width="9.28515625" style="2"/>
  </cols>
  <sheetData>
    <row r="1" spans="1:9" s="34" customFormat="1" ht="13.15" customHeight="1" x14ac:dyDescent="0.2"/>
    <row r="2" spans="1:9" s="34" customFormat="1" ht="13.15" customHeight="1" x14ac:dyDescent="0.2">
      <c r="A2" s="579" t="s">
        <v>451</v>
      </c>
      <c r="B2" s="579"/>
      <c r="C2" s="579"/>
      <c r="D2" s="579"/>
      <c r="E2" s="579"/>
      <c r="F2" s="579"/>
      <c r="G2" s="579"/>
      <c r="H2" s="579"/>
      <c r="I2" s="579"/>
    </row>
    <row r="3" spans="1:9" s="34" customFormat="1" ht="13.15" customHeight="1" x14ac:dyDescent="0.2"/>
    <row r="4" spans="1:9" s="34" customFormat="1" ht="13.15" customHeight="1" x14ac:dyDescent="0.2">
      <c r="A4" s="319"/>
      <c r="B4" s="584">
        <v>2020</v>
      </c>
      <c r="C4" s="585"/>
      <c r="D4" s="584">
        <v>2021</v>
      </c>
      <c r="E4" s="585"/>
      <c r="F4" s="584">
        <v>2022</v>
      </c>
      <c r="G4" s="585"/>
      <c r="H4" s="586">
        <v>2023</v>
      </c>
      <c r="I4" s="587"/>
    </row>
    <row r="5" spans="1:9" s="34" customFormat="1" ht="13.15" customHeight="1" x14ac:dyDescent="0.2">
      <c r="A5" s="320" t="s">
        <v>323</v>
      </c>
      <c r="B5" s="340"/>
      <c r="C5" s="341"/>
      <c r="D5" s="340"/>
      <c r="E5" s="341"/>
      <c r="F5" s="340"/>
      <c r="G5" s="341"/>
      <c r="H5" s="340"/>
      <c r="I5" s="342"/>
    </row>
    <row r="6" spans="1:9" s="34" customFormat="1" ht="13.15" customHeight="1" x14ac:dyDescent="0.2">
      <c r="A6" s="325" t="s">
        <v>6</v>
      </c>
      <c r="B6" s="343">
        <v>45117</v>
      </c>
      <c r="C6" s="344"/>
      <c r="D6" s="343">
        <v>42954</v>
      </c>
      <c r="E6" s="344"/>
      <c r="F6" s="343">
        <v>43135</v>
      </c>
      <c r="G6" s="344"/>
      <c r="H6" s="343">
        <v>43475</v>
      </c>
      <c r="I6" s="345"/>
    </row>
    <row r="7" spans="1:9" s="34" customFormat="1" ht="13.15" customHeight="1" x14ac:dyDescent="0.2">
      <c r="A7" s="320" t="s">
        <v>45</v>
      </c>
      <c r="B7" s="346"/>
      <c r="C7" s="341"/>
      <c r="D7" s="346"/>
      <c r="E7" s="341"/>
      <c r="F7" s="346"/>
      <c r="G7" s="341"/>
      <c r="H7" s="346"/>
      <c r="I7" s="342"/>
    </row>
    <row r="8" spans="1:9" s="34" customFormat="1" ht="13.15" customHeight="1" x14ac:dyDescent="0.2">
      <c r="A8" s="325" t="s">
        <v>43</v>
      </c>
      <c r="B8" s="326">
        <v>22429</v>
      </c>
      <c r="C8" s="482">
        <v>0.49712968504111532</v>
      </c>
      <c r="D8" s="326">
        <v>20996</v>
      </c>
      <c r="E8" s="482">
        <v>0.48880197420496346</v>
      </c>
      <c r="F8" s="326">
        <v>20955</v>
      </c>
      <c r="G8" s="482">
        <v>0.48580039411151038</v>
      </c>
      <c r="H8" s="326">
        <v>21030</v>
      </c>
      <c r="I8" s="483">
        <v>0.48372627947096031</v>
      </c>
    </row>
    <row r="9" spans="1:9" s="34" customFormat="1" ht="13.15" customHeight="1" x14ac:dyDescent="0.2">
      <c r="A9" s="325" t="s">
        <v>44</v>
      </c>
      <c r="B9" s="326">
        <v>22688</v>
      </c>
      <c r="C9" s="482">
        <v>0.50287031495888468</v>
      </c>
      <c r="D9" s="326">
        <v>21958</v>
      </c>
      <c r="E9" s="482">
        <v>0.51119802579503659</v>
      </c>
      <c r="F9" s="326">
        <v>22180</v>
      </c>
      <c r="G9" s="482">
        <v>0.51419960588848967</v>
      </c>
      <c r="H9" s="326">
        <v>22445</v>
      </c>
      <c r="I9" s="483">
        <v>0.51627372052903964</v>
      </c>
    </row>
    <row r="10" spans="1:9" s="34" customFormat="1" ht="13.15" customHeight="1" x14ac:dyDescent="0.2">
      <c r="A10" s="320" t="s">
        <v>46</v>
      </c>
      <c r="B10" s="329"/>
      <c r="C10" s="484"/>
      <c r="D10" s="329"/>
      <c r="E10" s="484"/>
      <c r="F10" s="329"/>
      <c r="G10" s="484"/>
      <c r="H10" s="329"/>
      <c r="I10" s="485"/>
    </row>
    <row r="11" spans="1:9" s="34" customFormat="1" ht="13.15" customHeight="1" x14ac:dyDescent="0.2">
      <c r="A11" s="325" t="s">
        <v>78</v>
      </c>
      <c r="B11" s="326">
        <v>4035</v>
      </c>
      <c r="C11" s="482">
        <v>8.9434137908105588E-2</v>
      </c>
      <c r="D11" s="326">
        <v>3579</v>
      </c>
      <c r="E11" s="482">
        <v>8.3321692973879036E-2</v>
      </c>
      <c r="F11" s="326">
        <v>3847</v>
      </c>
      <c r="G11" s="482">
        <v>8.9185116494725866E-2</v>
      </c>
      <c r="H11" s="326">
        <v>4421</v>
      </c>
      <c r="I11" s="483">
        <v>0.10169062679700977</v>
      </c>
    </row>
    <row r="12" spans="1:9" s="34" customFormat="1" ht="13.15" customHeight="1" x14ac:dyDescent="0.2">
      <c r="A12" s="325" t="s">
        <v>48</v>
      </c>
      <c r="B12" s="326">
        <v>17261</v>
      </c>
      <c r="C12" s="482">
        <v>0.38258306181705343</v>
      </c>
      <c r="D12" s="326">
        <v>16154</v>
      </c>
      <c r="E12" s="482">
        <v>0.37607673324952273</v>
      </c>
      <c r="F12" s="326">
        <v>15135</v>
      </c>
      <c r="G12" s="482">
        <v>0.35087515938333141</v>
      </c>
      <c r="H12" s="326">
        <v>14330</v>
      </c>
      <c r="I12" s="486">
        <v>0.3296147211040828</v>
      </c>
    </row>
    <row r="13" spans="1:9" s="34" customFormat="1" ht="13.15" customHeight="1" x14ac:dyDescent="0.2">
      <c r="A13" s="325" t="s">
        <v>49</v>
      </c>
      <c r="B13" s="326">
        <v>23821</v>
      </c>
      <c r="C13" s="487">
        <v>0.52798280027484101</v>
      </c>
      <c r="D13" s="326">
        <v>23221</v>
      </c>
      <c r="E13" s="482">
        <v>0.54100000000000004</v>
      </c>
      <c r="F13" s="326">
        <v>24153</v>
      </c>
      <c r="G13" s="482">
        <v>0.55993972412194271</v>
      </c>
      <c r="H13" s="326">
        <v>24724</v>
      </c>
      <c r="I13" s="483">
        <v>0.56799999999999995</v>
      </c>
    </row>
    <row r="14" spans="1:9" s="34" customFormat="1" ht="13.15" customHeight="1" x14ac:dyDescent="0.2">
      <c r="A14" s="320" t="s">
        <v>50</v>
      </c>
      <c r="B14" s="329"/>
      <c r="C14" s="484"/>
      <c r="D14" s="329"/>
      <c r="E14" s="484"/>
      <c r="F14" s="329"/>
      <c r="G14" s="484"/>
      <c r="H14" s="329"/>
      <c r="I14" s="485"/>
    </row>
    <row r="15" spans="1:9" s="34" customFormat="1" ht="13.15" customHeight="1" x14ac:dyDescent="0.2">
      <c r="A15" s="325" t="s">
        <v>51</v>
      </c>
      <c r="B15" s="326">
        <v>3505</v>
      </c>
      <c r="C15" s="482">
        <v>7.7686902941241656E-2</v>
      </c>
      <c r="D15" s="326">
        <v>2169</v>
      </c>
      <c r="E15" s="482">
        <v>5.0495879312753178E-2</v>
      </c>
      <c r="F15" s="326">
        <v>4944</v>
      </c>
      <c r="G15" s="482">
        <v>0.11461690042888606</v>
      </c>
      <c r="H15" s="326">
        <v>2993</v>
      </c>
      <c r="I15" s="483">
        <v>6.8844163312248421E-2</v>
      </c>
    </row>
    <row r="16" spans="1:9" s="34" customFormat="1" ht="13.15" customHeight="1" x14ac:dyDescent="0.2">
      <c r="A16" s="325" t="s">
        <v>52</v>
      </c>
      <c r="B16" s="326">
        <v>5572</v>
      </c>
      <c r="C16" s="482">
        <v>0.12350111931201099</v>
      </c>
      <c r="D16" s="326">
        <v>7244</v>
      </c>
      <c r="E16" s="482">
        <v>0.16864552777389766</v>
      </c>
      <c r="F16" s="326">
        <v>5825</v>
      </c>
      <c r="G16" s="482">
        <v>0.13504114987828908</v>
      </c>
      <c r="H16" s="326">
        <v>7818</v>
      </c>
      <c r="I16" s="483">
        <v>0.17982748706152962</v>
      </c>
    </row>
    <row r="17" spans="1:11" s="34" customFormat="1" ht="13.15" customHeight="1" x14ac:dyDescent="0.2">
      <c r="A17" s="332" t="s">
        <v>53</v>
      </c>
      <c r="B17" s="326">
        <v>2357</v>
      </c>
      <c r="C17" s="482">
        <v>5.224194871112884E-2</v>
      </c>
      <c r="D17" s="326">
        <v>1983</v>
      </c>
      <c r="E17" s="487">
        <v>4.6165665595753594E-2</v>
      </c>
      <c r="F17" s="326">
        <v>1803</v>
      </c>
      <c r="G17" s="482">
        <v>4.179900312970905E-2</v>
      </c>
      <c r="H17" s="326">
        <v>2730</v>
      </c>
      <c r="I17" s="483">
        <v>6.2794709603220242E-2</v>
      </c>
    </row>
    <row r="18" spans="1:11" s="34" customFormat="1" ht="13.15" customHeight="1" x14ac:dyDescent="0.2">
      <c r="A18" s="332" t="s">
        <v>54</v>
      </c>
      <c r="B18" s="326">
        <v>7838</v>
      </c>
      <c r="C18" s="482">
        <v>0.17372608994392358</v>
      </c>
      <c r="D18" s="326">
        <v>7106</v>
      </c>
      <c r="E18" s="482">
        <v>0.16543278856451088</v>
      </c>
      <c r="F18" s="326">
        <v>5444</v>
      </c>
      <c r="G18" s="482">
        <v>0.126208415439898</v>
      </c>
      <c r="H18" s="326">
        <v>3690</v>
      </c>
      <c r="I18" s="483">
        <v>8.4876365727429556E-2</v>
      </c>
    </row>
    <row r="19" spans="1:11" s="34" customFormat="1" ht="13.15" customHeight="1" x14ac:dyDescent="0.2">
      <c r="A19" s="332" t="s">
        <v>55</v>
      </c>
      <c r="B19" s="326">
        <v>25845</v>
      </c>
      <c r="C19" s="487">
        <v>0.57199999999999995</v>
      </c>
      <c r="D19" s="326">
        <v>24452</v>
      </c>
      <c r="E19" s="482">
        <v>0.56999999999999995</v>
      </c>
      <c r="F19" s="326">
        <v>25119</v>
      </c>
      <c r="G19" s="487">
        <v>0.58233453112321776</v>
      </c>
      <c r="H19" s="326">
        <v>26244</v>
      </c>
      <c r="I19" s="483">
        <v>0.60265727429557214</v>
      </c>
    </row>
    <row r="20" spans="1:11" s="34" customFormat="1" ht="13.15" customHeight="1" x14ac:dyDescent="0.2">
      <c r="A20" s="320" t="s">
        <v>56</v>
      </c>
      <c r="B20" s="329"/>
      <c r="C20" s="484"/>
      <c r="D20" s="329"/>
      <c r="E20" s="484"/>
      <c r="F20" s="329"/>
      <c r="G20" s="484"/>
      <c r="H20" s="329"/>
      <c r="I20" s="485"/>
    </row>
    <row r="21" spans="1:11" s="34" customFormat="1" ht="13.15" customHeight="1" x14ac:dyDescent="0.2">
      <c r="A21" s="332" t="s">
        <v>57</v>
      </c>
      <c r="B21" s="326">
        <v>44125</v>
      </c>
      <c r="C21" s="487">
        <v>0.97801272247711502</v>
      </c>
      <c r="D21" s="334">
        <v>42405</v>
      </c>
      <c r="E21" s="487">
        <v>0.98721888531917867</v>
      </c>
      <c r="F21" s="334">
        <v>42504</v>
      </c>
      <c r="G21" s="487">
        <v>0.98537150805610296</v>
      </c>
      <c r="H21" s="334">
        <v>42605</v>
      </c>
      <c r="I21" s="486">
        <v>0.97998849913743535</v>
      </c>
      <c r="K21" s="347"/>
    </row>
    <row r="22" spans="1:11" s="34" customFormat="1" ht="13.15" customHeight="1" x14ac:dyDescent="0.2">
      <c r="A22" s="332" t="s">
        <v>58</v>
      </c>
      <c r="B22" s="326">
        <v>992</v>
      </c>
      <c r="C22" s="487">
        <v>2.1987277522884943E-2</v>
      </c>
      <c r="D22" s="334">
        <v>549</v>
      </c>
      <c r="E22" s="487">
        <v>1.2781114680821343E-2</v>
      </c>
      <c r="F22" s="334">
        <v>631</v>
      </c>
      <c r="G22" s="487">
        <v>1.4628491943897067E-2</v>
      </c>
      <c r="H22" s="334">
        <v>870</v>
      </c>
      <c r="I22" s="486">
        <v>2.0011500862564691E-2</v>
      </c>
    </row>
    <row r="23" spans="1:11" s="34" customFormat="1" ht="13.15" customHeight="1" x14ac:dyDescent="0.2">
      <c r="A23" s="320" t="s">
        <v>59</v>
      </c>
      <c r="B23" s="329"/>
      <c r="C23" s="484"/>
      <c r="D23" s="329"/>
      <c r="E23" s="484"/>
      <c r="F23" s="329"/>
      <c r="G23" s="484"/>
      <c r="H23" s="329"/>
      <c r="I23" s="485"/>
    </row>
    <row r="24" spans="1:11" s="34" customFormat="1" ht="13.15" customHeight="1" x14ac:dyDescent="0.2">
      <c r="A24" s="332" t="s">
        <v>60</v>
      </c>
      <c r="B24" s="326">
        <v>1384</v>
      </c>
      <c r="C24" s="482">
        <v>3.0675798479508833E-2</v>
      </c>
      <c r="D24" s="326">
        <v>1041</v>
      </c>
      <c r="E24" s="482">
        <v>2.4235228383852492E-2</v>
      </c>
      <c r="F24" s="326">
        <v>909</v>
      </c>
      <c r="G24" s="482">
        <v>2.1073374290019705E-2</v>
      </c>
      <c r="H24" s="326">
        <v>678</v>
      </c>
      <c r="I24" s="486">
        <v>1.5595169637722828E-2</v>
      </c>
    </row>
    <row r="25" spans="1:11" s="34" customFormat="1" ht="13.15" customHeight="1" x14ac:dyDescent="0.2">
      <c r="A25" s="325" t="s">
        <v>61</v>
      </c>
      <c r="B25" s="326">
        <v>14074</v>
      </c>
      <c r="C25" s="487">
        <v>0.31194449985593015</v>
      </c>
      <c r="D25" s="326">
        <v>12574</v>
      </c>
      <c r="E25" s="482">
        <v>0.29273175955673514</v>
      </c>
      <c r="F25" s="326">
        <v>12309</v>
      </c>
      <c r="G25" s="482">
        <v>0.28535991654109194</v>
      </c>
      <c r="H25" s="326">
        <v>12086</v>
      </c>
      <c r="I25" s="483">
        <v>0.27799884991374352</v>
      </c>
    </row>
    <row r="26" spans="1:11" s="34" customFormat="1" ht="13.15" customHeight="1" x14ac:dyDescent="0.2">
      <c r="A26" s="325" t="s">
        <v>62</v>
      </c>
      <c r="B26" s="326">
        <v>29659</v>
      </c>
      <c r="C26" s="482">
        <v>0.65737970166456106</v>
      </c>
      <c r="D26" s="326">
        <v>29339</v>
      </c>
      <c r="E26" s="482">
        <v>0.68303301205941236</v>
      </c>
      <c r="F26" s="326">
        <v>29917</v>
      </c>
      <c r="G26" s="482">
        <v>0.69356670916888841</v>
      </c>
      <c r="H26" s="326">
        <v>30711</v>
      </c>
      <c r="I26" s="483">
        <v>0.70640598044853364</v>
      </c>
    </row>
    <row r="27" spans="1:11" s="34" customFormat="1" ht="13.15" customHeight="1" x14ac:dyDescent="0.2">
      <c r="A27" s="320" t="s">
        <v>63</v>
      </c>
      <c r="B27" s="329"/>
      <c r="C27" s="484"/>
      <c r="D27" s="329"/>
      <c r="E27" s="484"/>
      <c r="F27" s="329"/>
      <c r="G27" s="484"/>
      <c r="H27" s="329"/>
      <c r="I27" s="485"/>
    </row>
    <row r="28" spans="1:11" s="34" customFormat="1" ht="13.15" customHeight="1" x14ac:dyDescent="0.2">
      <c r="A28" s="332" t="s">
        <v>33</v>
      </c>
      <c r="B28" s="326">
        <v>11166</v>
      </c>
      <c r="C28" s="487">
        <v>0.24748985969811824</v>
      </c>
      <c r="D28" s="334">
        <v>10913</v>
      </c>
      <c r="E28" s="487">
        <v>0.25406248544955068</v>
      </c>
      <c r="F28" s="334">
        <v>9550</v>
      </c>
      <c r="G28" s="487">
        <v>0.22139793671032804</v>
      </c>
      <c r="H28" s="334">
        <v>9362</v>
      </c>
      <c r="I28" s="486">
        <v>0.21534215066129961</v>
      </c>
    </row>
    <row r="29" spans="1:11" s="34" customFormat="1" ht="13.15" customHeight="1" x14ac:dyDescent="0.2">
      <c r="A29" s="332" t="s">
        <v>34</v>
      </c>
      <c r="B29" s="326">
        <v>24243</v>
      </c>
      <c r="C29" s="487">
        <v>0.53800000000000003</v>
      </c>
      <c r="D29" s="334">
        <v>22815</v>
      </c>
      <c r="E29" s="487">
        <v>0.53114960189970661</v>
      </c>
      <c r="F29" s="334">
        <v>21982</v>
      </c>
      <c r="G29" s="487">
        <v>0.51</v>
      </c>
      <c r="H29" s="334">
        <v>26698</v>
      </c>
      <c r="I29" s="486">
        <v>0.61410005750431285</v>
      </c>
    </row>
    <row r="30" spans="1:11" s="34" customFormat="1" ht="13.15" customHeight="1" x14ac:dyDescent="0.2">
      <c r="A30" s="332" t="s">
        <v>35</v>
      </c>
      <c r="B30" s="326">
        <v>9435</v>
      </c>
      <c r="C30" s="487">
        <v>0.20912294700445508</v>
      </c>
      <c r="D30" s="334">
        <v>8988</v>
      </c>
      <c r="E30" s="487">
        <v>0.20924710155049589</v>
      </c>
      <c r="F30" s="334">
        <v>11372</v>
      </c>
      <c r="G30" s="487">
        <v>0.26363741741045554</v>
      </c>
      <c r="H30" s="334">
        <v>7199</v>
      </c>
      <c r="I30" s="486">
        <v>0.16558941920644049</v>
      </c>
    </row>
    <row r="31" spans="1:11" s="34" customFormat="1" ht="13.15" customHeight="1" x14ac:dyDescent="0.2">
      <c r="A31" s="332" t="s">
        <v>36</v>
      </c>
      <c r="B31" s="326">
        <v>273</v>
      </c>
      <c r="C31" s="487">
        <v>6.05093423764878E-3</v>
      </c>
      <c r="D31" s="334">
        <v>238</v>
      </c>
      <c r="E31" s="487">
        <v>5.5408111002467758E-3</v>
      </c>
      <c r="F31" s="334">
        <v>231</v>
      </c>
      <c r="G31" s="487">
        <v>5.3552799350875162E-3</v>
      </c>
      <c r="H31" s="334">
        <v>216</v>
      </c>
      <c r="I31" s="486">
        <v>4.9683726279470958E-3</v>
      </c>
    </row>
    <row r="32" spans="1:11" s="34" customFormat="1" ht="13.15" customHeight="1" x14ac:dyDescent="0.2">
      <c r="A32" s="320" t="s">
        <v>64</v>
      </c>
      <c r="B32" s="329"/>
      <c r="C32" s="484"/>
      <c r="D32" s="329"/>
      <c r="E32" s="484"/>
      <c r="F32" s="329"/>
      <c r="G32" s="484"/>
      <c r="H32" s="329"/>
      <c r="I32" s="485"/>
    </row>
    <row r="33" spans="1:9" s="34" customFormat="1" ht="13.15" customHeight="1" x14ac:dyDescent="0.2">
      <c r="A33" s="332" t="s">
        <v>65</v>
      </c>
      <c r="B33" s="326">
        <v>24456</v>
      </c>
      <c r="C33" s="482">
        <v>0.54205731764080056</v>
      </c>
      <c r="D33" s="326">
        <v>23225</v>
      </c>
      <c r="E33" s="482">
        <v>0.54069469665223258</v>
      </c>
      <c r="F33" s="326">
        <v>22052</v>
      </c>
      <c r="G33" s="482">
        <v>0.51123217804567056</v>
      </c>
      <c r="H33" s="326">
        <v>21971</v>
      </c>
      <c r="I33" s="483">
        <v>0.50537090281771135</v>
      </c>
    </row>
    <row r="34" spans="1:9" s="34" customFormat="1" ht="13.15" customHeight="1" x14ac:dyDescent="0.2">
      <c r="A34" s="336" t="s">
        <v>66</v>
      </c>
      <c r="B34" s="337">
        <v>20661</v>
      </c>
      <c r="C34" s="488">
        <v>0.45794268235919944</v>
      </c>
      <c r="D34" s="337">
        <v>19729</v>
      </c>
      <c r="E34" s="488">
        <v>0.45930530334776737</v>
      </c>
      <c r="F34" s="337">
        <v>21083</v>
      </c>
      <c r="G34" s="488">
        <v>0.48876782195432944</v>
      </c>
      <c r="H34" s="337">
        <v>21504</v>
      </c>
      <c r="I34" s="489">
        <v>0.49462909718228865</v>
      </c>
    </row>
    <row r="35" spans="1:9" ht="13.15" customHeight="1" x14ac:dyDescent="0.25">
      <c r="A35" s="1" t="s">
        <v>17</v>
      </c>
    </row>
    <row r="36" spans="1:9" ht="13.15" customHeight="1" x14ac:dyDescent="0.25">
      <c r="A36" s="573" t="s">
        <v>502</v>
      </c>
      <c r="B36" s="573"/>
      <c r="C36" s="573"/>
      <c r="D36" s="573"/>
      <c r="E36" s="573"/>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12" sqref="A12"/>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9" t="s">
        <v>452</v>
      </c>
      <c r="B2" s="579"/>
      <c r="C2" s="579"/>
      <c r="D2" s="579"/>
      <c r="E2" s="579"/>
      <c r="F2" s="579"/>
      <c r="G2" s="579"/>
      <c r="H2" s="579"/>
      <c r="I2" s="579"/>
      <c r="J2" s="579"/>
      <c r="K2" s="579"/>
      <c r="L2" s="579"/>
      <c r="M2" s="579"/>
    </row>
    <row r="3" spans="1:13" s="34" customFormat="1" ht="13.15" customHeight="1" x14ac:dyDescent="0.2"/>
    <row r="4" spans="1:13" s="34" customFormat="1" ht="13.15" customHeight="1" x14ac:dyDescent="0.2">
      <c r="A4" s="591"/>
      <c r="B4" s="588">
        <v>2020</v>
      </c>
      <c r="C4" s="588"/>
      <c r="D4" s="588"/>
      <c r="E4" s="588">
        <v>2021</v>
      </c>
      <c r="F4" s="588"/>
      <c r="G4" s="588"/>
      <c r="H4" s="588">
        <f>+E4+1</f>
        <v>2022</v>
      </c>
      <c r="I4" s="588"/>
      <c r="J4" s="588"/>
      <c r="K4" s="588">
        <f>+H4+1</f>
        <v>2023</v>
      </c>
      <c r="L4" s="588"/>
      <c r="M4" s="589"/>
    </row>
    <row r="5" spans="1:13" s="34" customFormat="1" ht="13.15" customHeight="1" x14ac:dyDescent="0.2">
      <c r="A5" s="592"/>
      <c r="B5" s="349" t="s">
        <v>394</v>
      </c>
      <c r="C5" s="349" t="s">
        <v>395</v>
      </c>
      <c r="D5" s="349" t="s">
        <v>396</v>
      </c>
      <c r="E5" s="349" t="s">
        <v>394</v>
      </c>
      <c r="F5" s="349" t="s">
        <v>395</v>
      </c>
      <c r="G5" s="349" t="s">
        <v>396</v>
      </c>
      <c r="H5" s="349" t="s">
        <v>394</v>
      </c>
      <c r="I5" s="349" t="s">
        <v>395</v>
      </c>
      <c r="J5" s="349" t="s">
        <v>396</v>
      </c>
      <c r="K5" s="349" t="s">
        <v>394</v>
      </c>
      <c r="L5" s="349" t="s">
        <v>395</v>
      </c>
      <c r="M5" s="350" t="s">
        <v>396</v>
      </c>
    </row>
    <row r="6" spans="1:13" s="34" customFormat="1" ht="13.15" customHeight="1" x14ac:dyDescent="0.2">
      <c r="A6" s="351" t="s">
        <v>30</v>
      </c>
      <c r="B6" s="352"/>
      <c r="C6" s="352"/>
      <c r="D6" s="352"/>
      <c r="E6" s="352"/>
      <c r="F6" s="352"/>
      <c r="G6" s="352"/>
      <c r="H6" s="352"/>
      <c r="I6" s="352"/>
      <c r="J6" s="352"/>
      <c r="K6" s="352"/>
      <c r="L6" s="352"/>
      <c r="M6" s="353"/>
    </row>
    <row r="7" spans="1:13" s="34" customFormat="1" ht="13.15" customHeight="1" x14ac:dyDescent="0.2">
      <c r="A7" s="354" t="s">
        <v>33</v>
      </c>
      <c r="B7" s="355">
        <v>0.59</v>
      </c>
      <c r="C7" s="355">
        <v>0.41</v>
      </c>
      <c r="D7" s="356">
        <v>18</v>
      </c>
      <c r="E7" s="355">
        <v>0.57999999999999996</v>
      </c>
      <c r="F7" s="355">
        <v>0.42</v>
      </c>
      <c r="G7" s="356">
        <v>15.999999999999998</v>
      </c>
      <c r="H7" s="355">
        <v>0.59399999999999997</v>
      </c>
      <c r="I7" s="355">
        <v>0.40600000000000003</v>
      </c>
      <c r="J7" s="356">
        <v>18.799999999999994</v>
      </c>
      <c r="K7" s="357">
        <v>0.59299999999999997</v>
      </c>
      <c r="L7" s="355">
        <v>0.40699999999999997</v>
      </c>
      <c r="M7" s="358">
        <v>18.600000000000001</v>
      </c>
    </row>
    <row r="8" spans="1:13" s="34" customFormat="1" ht="13.15" customHeight="1" x14ac:dyDescent="0.2">
      <c r="A8" s="354" t="s">
        <v>34</v>
      </c>
      <c r="B8" s="355">
        <v>0.47499999999999998</v>
      </c>
      <c r="C8" s="355">
        <v>0.52500000000000002</v>
      </c>
      <c r="D8" s="356">
        <v>-5.0000000000000044</v>
      </c>
      <c r="E8" s="355">
        <v>0.46100000000000002</v>
      </c>
      <c r="F8" s="355">
        <v>0.53900000000000003</v>
      </c>
      <c r="G8" s="356">
        <v>-7.8000000000000016</v>
      </c>
      <c r="H8" s="355">
        <v>0.45700000000000002</v>
      </c>
      <c r="I8" s="355">
        <v>0.54300000000000004</v>
      </c>
      <c r="J8" s="356">
        <v>-8.6000000000000014</v>
      </c>
      <c r="K8" s="357">
        <v>0.45300000000000001</v>
      </c>
      <c r="L8" s="355">
        <v>0.54700000000000004</v>
      </c>
      <c r="M8" s="358">
        <v>-9.4000000000000021</v>
      </c>
    </row>
    <row r="9" spans="1:13" s="34" customFormat="1" ht="13.15" customHeight="1" x14ac:dyDescent="0.2">
      <c r="A9" s="354" t="s">
        <v>35</v>
      </c>
      <c r="B9" s="355">
        <v>0.38200000000000001</v>
      </c>
      <c r="C9" s="355">
        <v>0.61799999999999999</v>
      </c>
      <c r="D9" s="356">
        <v>-23.599999999999998</v>
      </c>
      <c r="E9" s="355">
        <v>0.36599999999999999</v>
      </c>
      <c r="F9" s="355">
        <v>0.63400000000000001</v>
      </c>
      <c r="G9" s="356">
        <v>-26.8</v>
      </c>
      <c r="H9" s="355">
        <v>0.35899999999999999</v>
      </c>
      <c r="I9" s="355">
        <v>0.64100000000000001</v>
      </c>
      <c r="J9" s="356">
        <v>-28.200000000000003</v>
      </c>
      <c r="K9" s="357">
        <v>0.36</v>
      </c>
      <c r="L9" s="355">
        <v>0.64</v>
      </c>
      <c r="M9" s="358">
        <v>-28.000000000000004</v>
      </c>
    </row>
    <row r="10" spans="1:13" s="34" customFormat="1" ht="13.15" customHeight="1" x14ac:dyDescent="0.2">
      <c r="A10" s="354" t="s">
        <v>36</v>
      </c>
      <c r="B10" s="355">
        <v>0.71</v>
      </c>
      <c r="C10" s="355">
        <v>0.28999999999999998</v>
      </c>
      <c r="D10" s="356">
        <v>42</v>
      </c>
      <c r="E10" s="355">
        <v>0.77800000000000002</v>
      </c>
      <c r="F10" s="355">
        <v>0.222</v>
      </c>
      <c r="G10" s="356">
        <v>55.600000000000009</v>
      </c>
      <c r="H10" s="355">
        <v>0.753</v>
      </c>
      <c r="I10" s="355">
        <v>0.247</v>
      </c>
      <c r="J10" s="356">
        <v>50.6</v>
      </c>
      <c r="K10" s="357">
        <v>0.75</v>
      </c>
      <c r="L10" s="355">
        <v>0.25</v>
      </c>
      <c r="M10" s="358">
        <v>50</v>
      </c>
    </row>
    <row r="11" spans="1:13" s="34" customFormat="1" ht="13.15" customHeight="1" x14ac:dyDescent="0.2">
      <c r="A11" s="351" t="s">
        <v>31</v>
      </c>
      <c r="B11" s="359"/>
      <c r="C11" s="359"/>
      <c r="D11" s="360"/>
      <c r="E11" s="359"/>
      <c r="F11" s="359"/>
      <c r="G11" s="360"/>
      <c r="H11" s="359"/>
      <c r="I11" s="359"/>
      <c r="J11" s="360"/>
      <c r="K11" s="359"/>
      <c r="L11" s="359"/>
      <c r="M11" s="361"/>
    </row>
    <row r="12" spans="1:13" s="34" customFormat="1" ht="13.15" customHeight="1" x14ac:dyDescent="0.2">
      <c r="A12" s="354" t="s">
        <v>33</v>
      </c>
      <c r="B12" s="355">
        <v>0.71899999999999997</v>
      </c>
      <c r="C12" s="355">
        <v>0.28100000000000003</v>
      </c>
      <c r="D12" s="356">
        <v>43.8</v>
      </c>
      <c r="E12" s="355">
        <v>0.72</v>
      </c>
      <c r="F12" s="355">
        <v>0.28000000000000003</v>
      </c>
      <c r="G12" s="356">
        <v>43.999999999999993</v>
      </c>
      <c r="H12" s="355">
        <v>0.71099999999999997</v>
      </c>
      <c r="I12" s="355">
        <v>0.28899999999999998</v>
      </c>
      <c r="J12" s="356">
        <v>42.199999999999996</v>
      </c>
      <c r="K12" s="357">
        <v>0.70499999999999996</v>
      </c>
      <c r="L12" s="355">
        <v>0.29499999999999998</v>
      </c>
      <c r="M12" s="358">
        <v>41</v>
      </c>
    </row>
    <row r="13" spans="1:13" s="34" customFormat="1" ht="13.15" customHeight="1" x14ac:dyDescent="0.2">
      <c r="A13" s="354" t="s">
        <v>34</v>
      </c>
      <c r="B13" s="355">
        <v>0.52700000000000002</v>
      </c>
      <c r="C13" s="355">
        <v>0.47299999999999998</v>
      </c>
      <c r="D13" s="356">
        <v>5.4000000000000048</v>
      </c>
      <c r="E13" s="355">
        <v>0.52200000000000002</v>
      </c>
      <c r="F13" s="355">
        <v>0.47799999999999998</v>
      </c>
      <c r="G13" s="356">
        <v>4.4000000000000039</v>
      </c>
      <c r="H13" s="355">
        <v>0.54100000000000004</v>
      </c>
      <c r="I13" s="355">
        <v>0.45900000000000002</v>
      </c>
      <c r="J13" s="356">
        <v>8.2000000000000011</v>
      </c>
      <c r="K13" s="357">
        <v>0.51500000000000001</v>
      </c>
      <c r="L13" s="355">
        <v>0.48499999999999999</v>
      </c>
      <c r="M13" s="358">
        <v>3.0000000000000027</v>
      </c>
    </row>
    <row r="14" spans="1:13" s="34" customFormat="1" ht="13.15" customHeight="1" x14ac:dyDescent="0.2">
      <c r="A14" s="354" t="s">
        <v>35</v>
      </c>
      <c r="B14" s="355">
        <v>0.45600000000000002</v>
      </c>
      <c r="C14" s="355">
        <v>0.54400000000000004</v>
      </c>
      <c r="D14" s="356">
        <v>-8.8000000000000025</v>
      </c>
      <c r="E14" s="355">
        <v>0.45300000000000001</v>
      </c>
      <c r="F14" s="355">
        <v>0.54700000000000004</v>
      </c>
      <c r="G14" s="356">
        <v>-9.4000000000000021</v>
      </c>
      <c r="H14" s="355">
        <v>0.42</v>
      </c>
      <c r="I14" s="355">
        <v>0.57999999999999996</v>
      </c>
      <c r="J14" s="356">
        <v>-15.999999999999998</v>
      </c>
      <c r="K14" s="362">
        <v>0.42499999999999999</v>
      </c>
      <c r="L14" s="363">
        <v>0.57499999999999996</v>
      </c>
      <c r="M14" s="358">
        <v>-14.999999999999996</v>
      </c>
    </row>
    <row r="15" spans="1:13" s="34" customFormat="1" ht="13.15" customHeight="1" x14ac:dyDescent="0.2">
      <c r="A15" s="354" t="s">
        <v>36</v>
      </c>
      <c r="B15" s="355">
        <v>0.13700000000000001</v>
      </c>
      <c r="C15" s="355">
        <v>0.86299999999999999</v>
      </c>
      <c r="D15" s="356">
        <v>-72.599999999999994</v>
      </c>
      <c r="E15" s="355">
        <v>0.16</v>
      </c>
      <c r="F15" s="355">
        <v>0.84</v>
      </c>
      <c r="G15" s="356">
        <v>-68</v>
      </c>
      <c r="H15" s="355">
        <v>0.217</v>
      </c>
      <c r="I15" s="355">
        <v>0.78300000000000003</v>
      </c>
      <c r="J15" s="356">
        <v>-56.600000000000009</v>
      </c>
      <c r="K15" s="362">
        <v>0.23499999999999999</v>
      </c>
      <c r="L15" s="363">
        <v>0.76500000000000001</v>
      </c>
      <c r="M15" s="358">
        <v>-53</v>
      </c>
    </row>
    <row r="16" spans="1:13" s="34" customFormat="1" ht="13.15" customHeight="1" x14ac:dyDescent="0.2">
      <c r="A16" s="351" t="s">
        <v>32</v>
      </c>
      <c r="B16" s="359"/>
      <c r="C16" s="359"/>
      <c r="D16" s="360"/>
      <c r="E16" s="359"/>
      <c r="F16" s="359"/>
      <c r="G16" s="360"/>
      <c r="H16" s="359"/>
      <c r="I16" s="359"/>
      <c r="J16" s="360"/>
      <c r="K16" s="359"/>
      <c r="L16" s="359"/>
      <c r="M16" s="361"/>
    </row>
    <row r="17" spans="1:13" s="34" customFormat="1" ht="13.15" customHeight="1" x14ac:dyDescent="0.2">
      <c r="A17" s="354" t="s">
        <v>33</v>
      </c>
      <c r="B17" s="355">
        <v>0.58799999999999997</v>
      </c>
      <c r="C17" s="355">
        <v>0.41199999999999998</v>
      </c>
      <c r="D17" s="356">
        <v>17.599999999999998</v>
      </c>
      <c r="E17" s="355">
        <v>0.57099999999999995</v>
      </c>
      <c r="F17" s="355">
        <v>0.42899999999999999</v>
      </c>
      <c r="G17" s="356">
        <v>14.199999999999996</v>
      </c>
      <c r="H17" s="355">
        <v>0.57299999999999995</v>
      </c>
      <c r="I17" s="355">
        <v>0.42699999999999999</v>
      </c>
      <c r="J17" s="356">
        <v>14.599999999999996</v>
      </c>
      <c r="K17" s="357">
        <v>0.57299999999999995</v>
      </c>
      <c r="L17" s="355">
        <v>0.42699999999999999</v>
      </c>
      <c r="M17" s="358">
        <v>14.599999999999996</v>
      </c>
    </row>
    <row r="18" spans="1:13" s="34" customFormat="1" ht="13.15" customHeight="1" x14ac:dyDescent="0.2">
      <c r="A18" s="354" t="s">
        <v>34</v>
      </c>
      <c r="B18" s="355">
        <v>0.498</v>
      </c>
      <c r="C18" s="355">
        <v>0.502</v>
      </c>
      <c r="D18" s="356">
        <v>-0.40000000000000036</v>
      </c>
      <c r="E18" s="355">
        <v>0.49399999999999999</v>
      </c>
      <c r="F18" s="355">
        <v>0.50600000000000001</v>
      </c>
      <c r="G18" s="356">
        <v>-1.2000000000000011</v>
      </c>
      <c r="H18" s="355">
        <v>0.48199999999999998</v>
      </c>
      <c r="I18" s="355">
        <v>0.51800000000000002</v>
      </c>
      <c r="J18" s="356">
        <v>-3.6000000000000032</v>
      </c>
      <c r="K18" s="357">
        <v>0.49</v>
      </c>
      <c r="L18" s="355">
        <v>0.51</v>
      </c>
      <c r="M18" s="358">
        <v>-2.0000000000000018</v>
      </c>
    </row>
    <row r="19" spans="1:13" s="34" customFormat="1" ht="13.15" customHeight="1" x14ac:dyDescent="0.2">
      <c r="A19" s="354" t="s">
        <v>35</v>
      </c>
      <c r="B19" s="355">
        <v>0.44600000000000001</v>
      </c>
      <c r="C19" s="355">
        <v>0.55400000000000005</v>
      </c>
      <c r="D19" s="356">
        <v>-10.800000000000004</v>
      </c>
      <c r="E19" s="355">
        <v>0.441</v>
      </c>
      <c r="F19" s="355">
        <v>0.55900000000000005</v>
      </c>
      <c r="G19" s="356">
        <v>-11.800000000000004</v>
      </c>
      <c r="H19" s="355">
        <v>0.48199999999999998</v>
      </c>
      <c r="I19" s="355">
        <v>0.51800000000000002</v>
      </c>
      <c r="J19" s="356">
        <v>-3.6000000000000032</v>
      </c>
      <c r="K19" s="357">
        <v>0.42</v>
      </c>
      <c r="L19" s="355">
        <v>0.57999999999999996</v>
      </c>
      <c r="M19" s="358">
        <v>-15.999999999999998</v>
      </c>
    </row>
    <row r="20" spans="1:13" s="34" customFormat="1" ht="13.15" customHeight="1" x14ac:dyDescent="0.2">
      <c r="A20" s="364" t="s">
        <v>36</v>
      </c>
      <c r="B20" s="365">
        <v>0.32400000000000001</v>
      </c>
      <c r="C20" s="365">
        <v>0.67600000000000005</v>
      </c>
      <c r="D20" s="366">
        <v>-35.200000000000003</v>
      </c>
      <c r="E20" s="365">
        <v>0.34200000000000003</v>
      </c>
      <c r="F20" s="365">
        <v>0.65800000000000003</v>
      </c>
      <c r="G20" s="366">
        <v>-31.6</v>
      </c>
      <c r="H20" s="365">
        <v>0.25700000000000001</v>
      </c>
      <c r="I20" s="365">
        <v>0.74299999999999999</v>
      </c>
      <c r="J20" s="366">
        <v>-48.6</v>
      </c>
      <c r="K20" s="367">
        <v>0.26200000000000001</v>
      </c>
      <c r="L20" s="365">
        <v>0.73799999999999999</v>
      </c>
      <c r="M20" s="368">
        <v>-47.599999999999994</v>
      </c>
    </row>
    <row r="21" spans="1:13" ht="13.15" customHeight="1" x14ac:dyDescent="0.25">
      <c r="A21" s="1" t="s">
        <v>17</v>
      </c>
    </row>
    <row r="22" spans="1:13" ht="13.15" customHeight="1" x14ac:dyDescent="0.25">
      <c r="A22" s="590" t="s">
        <v>37</v>
      </c>
      <c r="B22" s="590"/>
      <c r="C22" s="590"/>
      <c r="D22" s="590"/>
      <c r="E22" s="590"/>
      <c r="F22" s="590"/>
      <c r="G22" s="590"/>
      <c r="H22" s="590"/>
      <c r="I22" s="590"/>
      <c r="J22" s="590"/>
      <c r="K22" s="590"/>
      <c r="L22" s="590"/>
      <c r="M22" s="590"/>
    </row>
    <row r="23" spans="1:13" ht="13.15" customHeight="1" x14ac:dyDescent="0.25">
      <c r="A23" s="573" t="s">
        <v>502</v>
      </c>
      <c r="B23" s="573"/>
      <c r="C23" s="573"/>
      <c r="D23" s="573"/>
      <c r="E23" s="573"/>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A12" sqref="A12"/>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9" t="s">
        <v>453</v>
      </c>
      <c r="B2" s="579"/>
      <c r="C2" s="579"/>
      <c r="D2" s="579"/>
      <c r="E2" s="579"/>
      <c r="F2" s="579"/>
      <c r="G2" s="579"/>
      <c r="H2" s="579"/>
      <c r="I2" s="579"/>
      <c r="J2" s="579"/>
      <c r="K2" s="579"/>
      <c r="L2" s="579"/>
      <c r="M2" s="579"/>
    </row>
    <row r="3" spans="1:13" s="34" customFormat="1" ht="13.15" customHeight="1" x14ac:dyDescent="0.2"/>
    <row r="4" spans="1:13" s="34" customFormat="1" ht="13.15" customHeight="1" x14ac:dyDescent="0.2">
      <c r="A4" s="591"/>
      <c r="B4" s="588">
        <v>2020</v>
      </c>
      <c r="C4" s="588"/>
      <c r="D4" s="588"/>
      <c r="E4" s="588">
        <f>+B4+1</f>
        <v>2021</v>
      </c>
      <c r="F4" s="588"/>
      <c r="G4" s="588"/>
      <c r="H4" s="588">
        <f>+E4+1</f>
        <v>2022</v>
      </c>
      <c r="I4" s="588"/>
      <c r="J4" s="588"/>
      <c r="K4" s="588">
        <f>+H4+1</f>
        <v>2023</v>
      </c>
      <c r="L4" s="588"/>
      <c r="M4" s="589"/>
    </row>
    <row r="5" spans="1:13" s="34" customFormat="1" ht="13.15" customHeight="1" x14ac:dyDescent="0.2">
      <c r="A5" s="592"/>
      <c r="B5" s="349" t="s">
        <v>394</v>
      </c>
      <c r="C5" s="349" t="s">
        <v>395</v>
      </c>
      <c r="D5" s="349" t="s">
        <v>396</v>
      </c>
      <c r="E5" s="349" t="s">
        <v>394</v>
      </c>
      <c r="F5" s="349" t="s">
        <v>395</v>
      </c>
      <c r="G5" s="349" t="s">
        <v>396</v>
      </c>
      <c r="H5" s="349" t="s">
        <v>394</v>
      </c>
      <c r="I5" s="349" t="s">
        <v>395</v>
      </c>
      <c r="J5" s="349" t="s">
        <v>396</v>
      </c>
      <c r="K5" s="349" t="s">
        <v>394</v>
      </c>
      <c r="L5" s="349" t="s">
        <v>395</v>
      </c>
      <c r="M5" s="350" t="s">
        <v>396</v>
      </c>
    </row>
    <row r="6" spans="1:13" s="34" customFormat="1" ht="13.15" customHeight="1" x14ac:dyDescent="0.2">
      <c r="A6" s="351" t="s">
        <v>38</v>
      </c>
      <c r="B6" s="352"/>
      <c r="C6" s="352"/>
      <c r="D6" s="352"/>
      <c r="E6" s="352"/>
      <c r="F6" s="352"/>
      <c r="G6" s="352"/>
      <c r="H6" s="352"/>
      <c r="I6" s="352"/>
      <c r="J6" s="352"/>
      <c r="K6" s="352"/>
      <c r="L6" s="352"/>
      <c r="M6" s="353"/>
    </row>
    <row r="7" spans="1:13" s="34" customFormat="1" ht="13.15" customHeight="1" x14ac:dyDescent="0.2">
      <c r="A7" s="354" t="s">
        <v>33</v>
      </c>
      <c r="B7" s="355">
        <v>0.60899999999999999</v>
      </c>
      <c r="C7" s="355">
        <v>0.39100000000000001</v>
      </c>
      <c r="D7" s="356">
        <v>21.799999999999997</v>
      </c>
      <c r="E7" s="355">
        <v>0.60199999999999998</v>
      </c>
      <c r="F7" s="355">
        <v>0.39800000000000002</v>
      </c>
      <c r="G7" s="356">
        <v>20.399999999999995</v>
      </c>
      <c r="H7" s="355">
        <v>0.625</v>
      </c>
      <c r="I7" s="355">
        <v>0.375</v>
      </c>
      <c r="J7" s="356">
        <v>25</v>
      </c>
      <c r="K7" s="357">
        <v>0.61499999999999999</v>
      </c>
      <c r="L7" s="355">
        <v>0.38500000000000001</v>
      </c>
      <c r="M7" s="358">
        <v>23</v>
      </c>
    </row>
    <row r="8" spans="1:13" s="34" customFormat="1" ht="13.15" customHeight="1" x14ac:dyDescent="0.2">
      <c r="A8" s="354" t="s">
        <v>34</v>
      </c>
      <c r="B8" s="355">
        <v>0.48499999999999999</v>
      </c>
      <c r="C8" s="355">
        <v>0.51500000000000001</v>
      </c>
      <c r="D8" s="356">
        <v>-3.0000000000000027</v>
      </c>
      <c r="E8" s="355">
        <v>0.47699999999999998</v>
      </c>
      <c r="F8" s="355">
        <v>0.52300000000000002</v>
      </c>
      <c r="G8" s="356">
        <v>-4.6000000000000041</v>
      </c>
      <c r="H8" s="355">
        <v>0.47599999999999998</v>
      </c>
      <c r="I8" s="355">
        <v>0.52400000000000002</v>
      </c>
      <c r="J8" s="356">
        <v>-4.8000000000000043</v>
      </c>
      <c r="K8" s="357">
        <v>0.46899999999999997</v>
      </c>
      <c r="L8" s="355">
        <v>0.53100000000000003</v>
      </c>
      <c r="M8" s="358">
        <v>-6.2000000000000055</v>
      </c>
    </row>
    <row r="9" spans="1:13" s="34" customFormat="1" ht="13.15" customHeight="1" x14ac:dyDescent="0.2">
      <c r="A9" s="354" t="s">
        <v>35</v>
      </c>
      <c r="B9" s="355">
        <v>0.41099999999999998</v>
      </c>
      <c r="C9" s="355">
        <v>0.58899999999999997</v>
      </c>
      <c r="D9" s="356">
        <v>-17.8</v>
      </c>
      <c r="E9" s="355">
        <v>0.40100000000000002</v>
      </c>
      <c r="F9" s="355">
        <v>0.59899999999999998</v>
      </c>
      <c r="G9" s="356">
        <v>-19.799999999999997</v>
      </c>
      <c r="H9" s="355">
        <v>0.38200000000000001</v>
      </c>
      <c r="I9" s="355">
        <v>0.61799999999999999</v>
      </c>
      <c r="J9" s="356">
        <v>-23.599999999999998</v>
      </c>
      <c r="K9" s="357">
        <v>0.38500000000000001</v>
      </c>
      <c r="L9" s="355">
        <v>0.61499999999999999</v>
      </c>
      <c r="M9" s="358">
        <v>-23</v>
      </c>
    </row>
    <row r="10" spans="1:13" s="34" customFormat="1" ht="13.15" customHeight="1" x14ac:dyDescent="0.2">
      <c r="A10" s="354" t="s">
        <v>36</v>
      </c>
      <c r="B10" s="355">
        <v>0.307</v>
      </c>
      <c r="C10" s="355">
        <v>0.69299999999999995</v>
      </c>
      <c r="D10" s="356">
        <v>-38.599999999999994</v>
      </c>
      <c r="E10" s="355">
        <v>0.34200000000000003</v>
      </c>
      <c r="F10" s="355">
        <v>0.65800000000000003</v>
      </c>
      <c r="G10" s="356">
        <v>-31.6</v>
      </c>
      <c r="H10" s="355">
        <v>0.35199999999999998</v>
      </c>
      <c r="I10" s="355">
        <v>0.64800000000000002</v>
      </c>
      <c r="J10" s="356">
        <v>-29.600000000000005</v>
      </c>
      <c r="K10" s="357">
        <v>0.36599999999999999</v>
      </c>
      <c r="L10" s="355">
        <v>0.63400000000000001</v>
      </c>
      <c r="M10" s="358">
        <v>-26.8</v>
      </c>
    </row>
    <row r="11" spans="1:13" s="34" customFormat="1" ht="13.15" customHeight="1" x14ac:dyDescent="0.2">
      <c r="A11" s="351" t="s">
        <v>39</v>
      </c>
      <c r="B11" s="359"/>
      <c r="C11" s="359"/>
      <c r="D11" s="360"/>
      <c r="E11" s="359"/>
      <c r="F11" s="359"/>
      <c r="G11" s="360"/>
      <c r="H11" s="359"/>
      <c r="I11" s="359"/>
      <c r="J11" s="360"/>
      <c r="K11" s="359"/>
      <c r="L11" s="359"/>
      <c r="M11" s="361"/>
    </row>
    <row r="12" spans="1:13" s="34" customFormat="1" ht="13.15" customHeight="1" x14ac:dyDescent="0.2">
      <c r="A12" s="354" t="s">
        <v>33</v>
      </c>
      <c r="B12" s="355">
        <v>0.61199999999999999</v>
      </c>
      <c r="C12" s="355">
        <v>0.38800000000000001</v>
      </c>
      <c r="D12" s="356">
        <v>22.4</v>
      </c>
      <c r="E12" s="355">
        <v>0.6</v>
      </c>
      <c r="F12" s="355">
        <v>0.4</v>
      </c>
      <c r="G12" s="356">
        <v>19.999999999999996</v>
      </c>
      <c r="H12" s="355">
        <v>0.59499999999999997</v>
      </c>
      <c r="I12" s="355">
        <v>0.40500000000000003</v>
      </c>
      <c r="J12" s="356">
        <v>18.999999999999993</v>
      </c>
      <c r="K12" s="357">
        <v>0.61699999999999999</v>
      </c>
      <c r="L12" s="355">
        <v>0.38300000000000001</v>
      </c>
      <c r="M12" s="358">
        <v>23.4</v>
      </c>
    </row>
    <row r="13" spans="1:13" s="34" customFormat="1" ht="13.15" customHeight="1" x14ac:dyDescent="0.2">
      <c r="A13" s="354" t="s">
        <v>34</v>
      </c>
      <c r="B13" s="355">
        <v>0.48599999999999999</v>
      </c>
      <c r="C13" s="355">
        <v>0.51400000000000001</v>
      </c>
      <c r="D13" s="356">
        <v>-2.8000000000000025</v>
      </c>
      <c r="E13" s="355">
        <v>0.46800000000000003</v>
      </c>
      <c r="F13" s="355">
        <v>0.53200000000000003</v>
      </c>
      <c r="G13" s="356">
        <v>-6.4</v>
      </c>
      <c r="H13" s="355">
        <v>0.46</v>
      </c>
      <c r="I13" s="355">
        <v>0.54</v>
      </c>
      <c r="J13" s="356">
        <v>-8.0000000000000018</v>
      </c>
      <c r="K13" s="357">
        <v>0.45500000000000002</v>
      </c>
      <c r="L13" s="355">
        <v>0.54500000000000004</v>
      </c>
      <c r="M13" s="358">
        <v>-9.0000000000000018</v>
      </c>
    </row>
    <row r="14" spans="1:13" s="34" customFormat="1" ht="13.15" customHeight="1" x14ac:dyDescent="0.2">
      <c r="A14" s="354" t="s">
        <v>35</v>
      </c>
      <c r="B14" s="355">
        <v>0.35899999999999999</v>
      </c>
      <c r="C14" s="355">
        <v>0.64100000000000001</v>
      </c>
      <c r="D14" s="356">
        <v>-28.200000000000003</v>
      </c>
      <c r="E14" s="355">
        <v>0.35199999999999998</v>
      </c>
      <c r="F14" s="355">
        <v>0.64800000000000002</v>
      </c>
      <c r="G14" s="356">
        <v>-29.600000000000005</v>
      </c>
      <c r="H14" s="355">
        <v>0.35699999999999998</v>
      </c>
      <c r="I14" s="355">
        <v>0.64300000000000002</v>
      </c>
      <c r="J14" s="356">
        <v>-28.6</v>
      </c>
      <c r="K14" s="362">
        <v>0.38900000000000001</v>
      </c>
      <c r="L14" s="363">
        <v>0.61099999999999999</v>
      </c>
      <c r="M14" s="358">
        <v>-22.199999999999996</v>
      </c>
    </row>
    <row r="15" spans="1:13" s="34" customFormat="1" ht="13.15" customHeight="1" x14ac:dyDescent="0.2">
      <c r="A15" s="354" t="s">
        <v>36</v>
      </c>
      <c r="B15" s="355">
        <v>0.66700000000000004</v>
      </c>
      <c r="C15" s="355">
        <v>0.33300000000000002</v>
      </c>
      <c r="D15" s="356">
        <v>33.4</v>
      </c>
      <c r="E15" s="355">
        <v>0.69199999999999995</v>
      </c>
      <c r="F15" s="355">
        <v>0.308</v>
      </c>
      <c r="G15" s="356">
        <v>38.4</v>
      </c>
      <c r="H15" s="355">
        <v>0.71099999999999997</v>
      </c>
      <c r="I15" s="355">
        <v>0.28899999999999998</v>
      </c>
      <c r="J15" s="356">
        <v>42.199999999999996</v>
      </c>
      <c r="K15" s="362">
        <v>0.66700000000000004</v>
      </c>
      <c r="L15" s="363">
        <v>0.33300000000000002</v>
      </c>
      <c r="M15" s="358">
        <v>33.4</v>
      </c>
    </row>
    <row r="16" spans="1:13" s="34" customFormat="1" ht="13.15" customHeight="1" x14ac:dyDescent="0.2">
      <c r="A16" s="351" t="s">
        <v>40</v>
      </c>
      <c r="B16" s="359"/>
      <c r="C16" s="359"/>
      <c r="D16" s="360"/>
      <c r="E16" s="359"/>
      <c r="F16" s="359"/>
      <c r="G16" s="360"/>
      <c r="H16" s="359"/>
      <c r="I16" s="359"/>
      <c r="J16" s="360"/>
      <c r="K16" s="359"/>
      <c r="L16" s="359"/>
      <c r="M16" s="361"/>
    </row>
    <row r="17" spans="1:13" s="34" customFormat="1" ht="13.15" customHeight="1" x14ac:dyDescent="0.2">
      <c r="A17" s="354" t="s">
        <v>33</v>
      </c>
      <c r="B17" s="355">
        <v>0.54500000000000004</v>
      </c>
      <c r="C17" s="355">
        <v>0.45500000000000002</v>
      </c>
      <c r="D17" s="356">
        <v>9.0000000000000018</v>
      </c>
      <c r="E17" s="355">
        <v>0.53200000000000003</v>
      </c>
      <c r="F17" s="355">
        <v>0.46800000000000003</v>
      </c>
      <c r="G17" s="356">
        <v>6.4</v>
      </c>
      <c r="H17" s="355">
        <v>0.53200000000000003</v>
      </c>
      <c r="I17" s="355">
        <v>0.46800000000000003</v>
      </c>
      <c r="J17" s="356">
        <v>6.4</v>
      </c>
      <c r="K17" s="357">
        <v>0.54200000000000004</v>
      </c>
      <c r="L17" s="355">
        <v>0.45800000000000002</v>
      </c>
      <c r="M17" s="358">
        <v>8.4000000000000021</v>
      </c>
    </row>
    <row r="18" spans="1:13" s="34" customFormat="1" ht="13.15" customHeight="1" x14ac:dyDescent="0.2">
      <c r="A18" s="354" t="s">
        <v>34</v>
      </c>
      <c r="B18" s="355">
        <v>0.47799999999999998</v>
      </c>
      <c r="C18" s="355">
        <v>0.52200000000000002</v>
      </c>
      <c r="D18" s="356">
        <v>-4.4000000000000039</v>
      </c>
      <c r="E18" s="355">
        <v>0.47599999999999998</v>
      </c>
      <c r="F18" s="355">
        <v>0.52400000000000002</v>
      </c>
      <c r="G18" s="356">
        <v>-4.8000000000000043</v>
      </c>
      <c r="H18" s="355">
        <v>0.439</v>
      </c>
      <c r="I18" s="355">
        <v>0.56100000000000005</v>
      </c>
      <c r="J18" s="356">
        <v>-12.200000000000005</v>
      </c>
      <c r="K18" s="357">
        <v>0.48199999999999998</v>
      </c>
      <c r="L18" s="355">
        <v>0.51800000000000002</v>
      </c>
      <c r="M18" s="358">
        <v>-3.6000000000000032</v>
      </c>
    </row>
    <row r="19" spans="1:13" s="34" customFormat="1" ht="13.15" customHeight="1" x14ac:dyDescent="0.2">
      <c r="A19" s="354" t="s">
        <v>35</v>
      </c>
      <c r="B19" s="355">
        <v>0.45100000000000001</v>
      </c>
      <c r="C19" s="355">
        <v>0.54900000000000004</v>
      </c>
      <c r="D19" s="356">
        <v>-9.8000000000000025</v>
      </c>
      <c r="E19" s="355">
        <v>0.44</v>
      </c>
      <c r="F19" s="355">
        <v>0.56000000000000005</v>
      </c>
      <c r="G19" s="356">
        <v>-12.000000000000005</v>
      </c>
      <c r="H19" s="355">
        <v>0.48799999999999999</v>
      </c>
      <c r="I19" s="355">
        <v>0.51200000000000001</v>
      </c>
      <c r="J19" s="356">
        <v>-2.4000000000000021</v>
      </c>
      <c r="K19" s="357">
        <v>0.37</v>
      </c>
      <c r="L19" s="355">
        <v>0.63</v>
      </c>
      <c r="M19" s="358">
        <v>-26</v>
      </c>
    </row>
    <row r="20" spans="1:13" s="34" customFormat="1" ht="13.15" customHeight="1" x14ac:dyDescent="0.2">
      <c r="A20" s="364" t="s">
        <v>36</v>
      </c>
      <c r="B20" s="365">
        <v>0</v>
      </c>
      <c r="C20" s="365">
        <v>0</v>
      </c>
      <c r="D20" s="366">
        <v>0</v>
      </c>
      <c r="E20" s="365">
        <v>0</v>
      </c>
      <c r="F20" s="365">
        <v>0</v>
      </c>
      <c r="G20" s="366">
        <v>0</v>
      </c>
      <c r="H20" s="365">
        <v>0</v>
      </c>
      <c r="I20" s="365">
        <v>0</v>
      </c>
      <c r="J20" s="366">
        <v>0</v>
      </c>
      <c r="K20" s="367">
        <v>0</v>
      </c>
      <c r="L20" s="365">
        <v>0</v>
      </c>
      <c r="M20" s="368">
        <v>0</v>
      </c>
    </row>
    <row r="21" spans="1:13" ht="13.15" customHeight="1" x14ac:dyDescent="0.25">
      <c r="A21" s="1" t="s">
        <v>17</v>
      </c>
    </row>
    <row r="22" spans="1:13" ht="13.15" customHeight="1" x14ac:dyDescent="0.25">
      <c r="A22" s="590" t="s">
        <v>37</v>
      </c>
      <c r="B22" s="590"/>
      <c r="C22" s="590"/>
      <c r="D22" s="590"/>
      <c r="E22" s="590"/>
      <c r="F22" s="590"/>
      <c r="G22" s="590"/>
      <c r="H22" s="590"/>
      <c r="I22" s="590"/>
      <c r="J22" s="590"/>
      <c r="K22" s="590"/>
      <c r="L22" s="590"/>
      <c r="M22" s="590"/>
    </row>
    <row r="23" spans="1:13" ht="13.15" customHeight="1" x14ac:dyDescent="0.25">
      <c r="A23" s="573" t="s">
        <v>502</v>
      </c>
      <c r="B23" s="573"/>
      <c r="C23" s="573"/>
      <c r="D23" s="573"/>
      <c r="E23" s="573"/>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9" t="s">
        <v>454</v>
      </c>
      <c r="B2" s="579"/>
      <c r="C2" s="579"/>
      <c r="D2" s="579"/>
      <c r="E2" s="579"/>
      <c r="F2" s="579"/>
    </row>
    <row r="3" spans="1:6" s="34" customFormat="1" ht="13.15" customHeight="1" x14ac:dyDescent="0.2"/>
    <row r="4" spans="1:6" s="34" customFormat="1" ht="13.15" customHeight="1" x14ac:dyDescent="0.2">
      <c r="A4" s="304"/>
      <c r="B4" s="305">
        <v>2020</v>
      </c>
      <c r="C4" s="192">
        <f>+B4+1</f>
        <v>2021</v>
      </c>
      <c r="D4" s="192">
        <f>+C4+1</f>
        <v>2022</v>
      </c>
      <c r="E4" s="192">
        <f>+D4+1</f>
        <v>2023</v>
      </c>
      <c r="F4" s="194" t="s">
        <v>12</v>
      </c>
    </row>
    <row r="5" spans="1:6" s="34" customFormat="1" ht="13.15" customHeight="1" x14ac:dyDescent="0.2">
      <c r="A5" s="369" t="s">
        <v>211</v>
      </c>
      <c r="B5" s="370"/>
      <c r="C5" s="371"/>
      <c r="D5" s="370"/>
      <c r="E5" s="370"/>
      <c r="F5" s="372"/>
    </row>
    <row r="6" spans="1:6" s="34" customFormat="1" ht="13.15" customHeight="1" x14ac:dyDescent="0.2">
      <c r="A6" s="373" t="s">
        <v>41</v>
      </c>
      <c r="B6" s="374">
        <v>49.16</v>
      </c>
      <c r="C6" s="374">
        <v>49.54</v>
      </c>
      <c r="D6" s="374">
        <v>49.95</v>
      </c>
      <c r="E6" s="374">
        <v>50.13</v>
      </c>
      <c r="F6" s="375">
        <v>49.694999999999993</v>
      </c>
    </row>
    <row r="7" spans="1:6" s="34" customFormat="1" ht="13.15" customHeight="1" x14ac:dyDescent="0.2">
      <c r="A7" s="373" t="s">
        <v>42</v>
      </c>
      <c r="B7" s="376"/>
      <c r="C7" s="377">
        <v>7.7298616761596328E-3</v>
      </c>
      <c r="D7" s="377">
        <v>8.2761404925313364E-3</v>
      </c>
      <c r="E7" s="377">
        <v>3.6036036036035668E-3</v>
      </c>
      <c r="F7" s="378">
        <v>6.5365352574315123E-3</v>
      </c>
    </row>
    <row r="8" spans="1:6" s="34" customFormat="1" ht="13.15" customHeight="1" x14ac:dyDescent="0.2">
      <c r="A8" s="379" t="s">
        <v>212</v>
      </c>
      <c r="B8" s="380"/>
      <c r="C8" s="381"/>
      <c r="D8" s="380"/>
      <c r="E8" s="380"/>
      <c r="F8" s="382"/>
    </row>
    <row r="9" spans="1:6" s="34" customFormat="1" ht="13.15" customHeight="1" x14ac:dyDescent="0.2">
      <c r="A9" s="373" t="s">
        <v>11</v>
      </c>
      <c r="B9" s="376">
        <v>52.096063520465222</v>
      </c>
      <c r="C9" s="376">
        <v>52.738616462346755</v>
      </c>
      <c r="D9" s="376">
        <v>53.025801789132395</v>
      </c>
      <c r="E9" s="376">
        <v>53.32671173308033</v>
      </c>
      <c r="F9" s="383">
        <v>52.796798376256177</v>
      </c>
    </row>
    <row r="10" spans="1:6" s="34" customFormat="1" ht="13.15" customHeight="1" x14ac:dyDescent="0.2">
      <c r="A10" s="373" t="s">
        <v>12</v>
      </c>
      <c r="B10" s="376">
        <v>51.386400873839435</v>
      </c>
      <c r="C10" s="376">
        <v>51.852892863661253</v>
      </c>
      <c r="D10" s="376">
        <v>52.228068389985751</v>
      </c>
      <c r="E10" s="376">
        <v>53.148439913500155</v>
      </c>
      <c r="F10" s="383">
        <v>52.153950510246645</v>
      </c>
    </row>
    <row r="11" spans="1:6" s="34" customFormat="1" ht="13.15" customHeight="1" x14ac:dyDescent="0.2">
      <c r="A11" s="373" t="s">
        <v>13</v>
      </c>
      <c r="B11" s="376">
        <v>36.640326648252667</v>
      </c>
      <c r="C11" s="376">
        <v>37.892717086834736</v>
      </c>
      <c r="D11" s="376">
        <v>36.823086900129695</v>
      </c>
      <c r="E11" s="376">
        <v>37.111773736419465</v>
      </c>
      <c r="F11" s="383">
        <v>37.116976092909141</v>
      </c>
    </row>
    <row r="12" spans="1:6" s="34" customFormat="1" ht="13.15" customHeight="1" x14ac:dyDescent="0.2">
      <c r="A12" s="379" t="s">
        <v>213</v>
      </c>
      <c r="B12" s="380"/>
      <c r="C12" s="381"/>
      <c r="D12" s="380"/>
      <c r="E12" s="380"/>
      <c r="F12" s="384"/>
    </row>
    <row r="13" spans="1:6" s="34" customFormat="1" ht="13.15" customHeight="1" x14ac:dyDescent="0.2">
      <c r="A13" s="373" t="s">
        <v>3</v>
      </c>
      <c r="B13" s="376">
        <v>51.599509090909081</v>
      </c>
      <c r="C13" s="376">
        <v>52.274059299604929</v>
      </c>
      <c r="D13" s="376">
        <v>50.011367153093531</v>
      </c>
      <c r="E13" s="376">
        <v>50.178184954163129</v>
      </c>
      <c r="F13" s="383">
        <v>51.015780124442664</v>
      </c>
    </row>
    <row r="14" spans="1:6" s="34" customFormat="1" ht="13.15" customHeight="1" x14ac:dyDescent="0.2">
      <c r="A14" s="373" t="s">
        <v>4</v>
      </c>
      <c r="B14" s="376">
        <v>51.149933891582187</v>
      </c>
      <c r="C14" s="376">
        <v>51.344381407385285</v>
      </c>
      <c r="D14" s="376">
        <v>47.587765957446798</v>
      </c>
      <c r="E14" s="376">
        <v>48.30408340573414</v>
      </c>
      <c r="F14" s="383">
        <v>49.596541165537104</v>
      </c>
    </row>
    <row r="15" spans="1:6" s="34" customFormat="1" ht="13.15" customHeight="1" x14ac:dyDescent="0.2">
      <c r="A15" s="385" t="s">
        <v>5</v>
      </c>
      <c r="B15" s="386">
        <v>34.843351403061227</v>
      </c>
      <c r="C15" s="386">
        <v>36.466939730836742</v>
      </c>
      <c r="D15" s="386">
        <v>36.823086900129695</v>
      </c>
      <c r="E15" s="386">
        <v>37.111773736419465</v>
      </c>
      <c r="F15" s="387">
        <v>36.311287942611784</v>
      </c>
    </row>
    <row r="16" spans="1:6" ht="13.15" customHeight="1" x14ac:dyDescent="0.25">
      <c r="A16" s="1" t="s">
        <v>17</v>
      </c>
    </row>
    <row r="17" spans="1:5" ht="13.15" customHeight="1" x14ac:dyDescent="0.25">
      <c r="A17" s="573" t="s">
        <v>502</v>
      </c>
      <c r="B17" s="573"/>
      <c r="C17" s="573"/>
      <c r="D17" s="573"/>
      <c r="E17" s="573"/>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9" t="s">
        <v>455</v>
      </c>
      <c r="B2" s="579"/>
      <c r="C2" s="579"/>
      <c r="D2" s="579"/>
      <c r="E2" s="579"/>
      <c r="F2" s="579"/>
    </row>
    <row r="3" spans="1:6" s="34" customFormat="1" ht="13.15" customHeight="1" x14ac:dyDescent="0.2"/>
    <row r="4" spans="1:6" s="34" customFormat="1" ht="13.15" customHeight="1" x14ac:dyDescent="0.2">
      <c r="A4" s="304"/>
      <c r="B4" s="305">
        <v>2020</v>
      </c>
      <c r="C4" s="192">
        <v>2021</v>
      </c>
      <c r="D4" s="192">
        <v>2022</v>
      </c>
      <c r="E4" s="192">
        <v>2023</v>
      </c>
      <c r="F4" s="194" t="s">
        <v>12</v>
      </c>
    </row>
    <row r="5" spans="1:6" s="34" customFormat="1" ht="13.15" customHeight="1" x14ac:dyDescent="0.2">
      <c r="A5" s="369" t="s">
        <v>214</v>
      </c>
      <c r="B5" s="370"/>
      <c r="C5" s="371"/>
      <c r="D5" s="370"/>
      <c r="E5" s="370"/>
      <c r="F5" s="372"/>
    </row>
    <row r="6" spans="1:6" s="34" customFormat="1" ht="13.15" customHeight="1" x14ac:dyDescent="0.2">
      <c r="A6" s="373" t="s">
        <v>41</v>
      </c>
      <c r="B6" s="388">
        <v>21.1</v>
      </c>
      <c r="C6" s="388">
        <v>21</v>
      </c>
      <c r="D6" s="388">
        <v>20.8</v>
      </c>
      <c r="E6" s="388">
        <v>21.2</v>
      </c>
      <c r="F6" s="389">
        <v>21.025000000000002</v>
      </c>
    </row>
    <row r="7" spans="1:6" s="34" customFormat="1" ht="13.15" customHeight="1" x14ac:dyDescent="0.2">
      <c r="A7" s="373" t="s">
        <v>42</v>
      </c>
      <c r="B7" s="390"/>
      <c r="C7" s="391">
        <v>-4.7393364928910442E-3</v>
      </c>
      <c r="D7" s="391">
        <v>-9.52380952380949E-3</v>
      </c>
      <c r="E7" s="391">
        <v>1.9230769230769162E-2</v>
      </c>
      <c r="F7" s="392">
        <v>1.6558744046895428E-3</v>
      </c>
    </row>
    <row r="8" spans="1:6" s="34" customFormat="1" ht="13.15" customHeight="1" x14ac:dyDescent="0.2">
      <c r="A8" s="379" t="s">
        <v>212</v>
      </c>
      <c r="B8" s="393"/>
      <c r="C8" s="394"/>
      <c r="D8" s="393"/>
      <c r="E8" s="393"/>
      <c r="F8" s="395"/>
    </row>
    <row r="9" spans="1:6" s="34" customFormat="1" ht="13.15" customHeight="1" x14ac:dyDescent="0.2">
      <c r="A9" s="373" t="s">
        <v>11</v>
      </c>
      <c r="B9" s="390">
        <v>24.7</v>
      </c>
      <c r="C9" s="390">
        <v>25</v>
      </c>
      <c r="D9" s="390">
        <v>24.5</v>
      </c>
      <c r="E9" s="390">
        <v>24.6</v>
      </c>
      <c r="F9" s="396">
        <v>24.700000000000003</v>
      </c>
    </row>
    <row r="10" spans="1:6" s="34" customFormat="1" ht="13.15" customHeight="1" x14ac:dyDescent="0.2">
      <c r="A10" s="373" t="s">
        <v>12</v>
      </c>
      <c r="B10" s="390">
        <v>23.1</v>
      </c>
      <c r="C10" s="390">
        <v>23.1</v>
      </c>
      <c r="D10" s="390">
        <v>24.2</v>
      </c>
      <c r="E10" s="390">
        <v>25.3</v>
      </c>
      <c r="F10" s="396">
        <v>23.925000000000001</v>
      </c>
    </row>
    <row r="11" spans="1:6" s="34" customFormat="1" ht="13.15" customHeight="1" x14ac:dyDescent="0.2">
      <c r="A11" s="373" t="s">
        <v>13</v>
      </c>
      <c r="B11" s="390">
        <v>6.4</v>
      </c>
      <c r="C11" s="390">
        <v>6.8</v>
      </c>
      <c r="D11" s="390">
        <v>4</v>
      </c>
      <c r="E11" s="390">
        <v>6.3</v>
      </c>
      <c r="F11" s="396">
        <v>5.875</v>
      </c>
    </row>
    <row r="12" spans="1:6" s="34" customFormat="1" ht="13.15" customHeight="1" x14ac:dyDescent="0.2">
      <c r="A12" s="379" t="s">
        <v>213</v>
      </c>
      <c r="B12" s="393"/>
      <c r="C12" s="394"/>
      <c r="D12" s="393"/>
      <c r="E12" s="393"/>
      <c r="F12" s="395"/>
    </row>
    <row r="13" spans="1:6" s="34" customFormat="1" ht="13.15" customHeight="1" x14ac:dyDescent="0.2">
      <c r="A13" s="373" t="s">
        <v>3</v>
      </c>
      <c r="B13" s="390">
        <v>24.2</v>
      </c>
      <c r="C13" s="390">
        <v>24.1</v>
      </c>
      <c r="D13" s="390">
        <v>20.9</v>
      </c>
      <c r="E13" s="390">
        <v>21.3</v>
      </c>
      <c r="F13" s="396">
        <v>22.624999999999996</v>
      </c>
    </row>
    <row r="14" spans="1:6" s="34" customFormat="1" ht="13.15" customHeight="1" x14ac:dyDescent="0.2">
      <c r="A14" s="373" t="s">
        <v>4</v>
      </c>
      <c r="B14" s="390">
        <v>22.9</v>
      </c>
      <c r="C14" s="390">
        <v>23.5</v>
      </c>
      <c r="D14" s="390">
        <v>15.9</v>
      </c>
      <c r="E14" s="390">
        <v>16.399999999999999</v>
      </c>
      <c r="F14" s="396">
        <v>19.674999999999997</v>
      </c>
    </row>
    <row r="15" spans="1:6" s="34" customFormat="1" ht="13.15" customHeight="1" x14ac:dyDescent="0.2">
      <c r="A15" s="385" t="s">
        <v>5</v>
      </c>
      <c r="B15" s="397">
        <v>4.7</v>
      </c>
      <c r="C15" s="397">
        <v>5.2</v>
      </c>
      <c r="D15" s="397">
        <v>4</v>
      </c>
      <c r="E15" s="397">
        <v>6.3</v>
      </c>
      <c r="F15" s="398">
        <v>5.05</v>
      </c>
    </row>
    <row r="16" spans="1:6" ht="13.15" customHeight="1" x14ac:dyDescent="0.25">
      <c r="A16" s="1" t="s">
        <v>17</v>
      </c>
    </row>
    <row r="17" spans="1:5" ht="13.15" customHeight="1" x14ac:dyDescent="0.25">
      <c r="A17" s="573" t="s">
        <v>502</v>
      </c>
      <c r="B17" s="573"/>
      <c r="C17" s="573"/>
      <c r="D17" s="573"/>
      <c r="E17" s="573"/>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A12" sqref="A12"/>
    </sheetView>
  </sheetViews>
  <sheetFormatPr defaultColWidth="9.28515625" defaultRowHeight="15" x14ac:dyDescent="0.25"/>
  <cols>
    <col min="1" max="1" width="31" style="2" customWidth="1"/>
    <col min="2" max="4" width="10.7109375" style="2" customWidth="1"/>
    <col min="5" max="16384" width="9.28515625" style="2"/>
  </cols>
  <sheetData>
    <row r="1" spans="1:14" s="34" customFormat="1" ht="13.15" customHeight="1" x14ac:dyDescent="0.2"/>
    <row r="2" spans="1:14" s="34" customFormat="1" ht="26.1" customHeight="1" x14ac:dyDescent="0.2">
      <c r="A2" s="579" t="s">
        <v>456</v>
      </c>
      <c r="B2" s="579"/>
      <c r="C2" s="579"/>
      <c r="D2" s="579"/>
      <c r="E2" s="579"/>
      <c r="F2" s="56"/>
      <c r="G2" s="56"/>
      <c r="H2" s="56"/>
      <c r="I2" s="56"/>
      <c r="J2" s="56"/>
      <c r="K2" s="56"/>
      <c r="L2" s="56"/>
      <c r="M2" s="56"/>
      <c r="N2" s="56"/>
    </row>
    <row r="3" spans="1:14" s="34" customFormat="1" ht="13.15" customHeight="1" x14ac:dyDescent="0.2"/>
    <row r="4" spans="1:14" s="34" customFormat="1" ht="13.15" customHeight="1" x14ac:dyDescent="0.2">
      <c r="A4" s="304"/>
      <c r="B4" s="305" t="s">
        <v>43</v>
      </c>
      <c r="C4" s="192" t="s">
        <v>44</v>
      </c>
      <c r="D4" s="192" t="s">
        <v>6</v>
      </c>
      <c r="E4" s="194" t="s">
        <v>73</v>
      </c>
    </row>
    <row r="5" spans="1:14" s="34" customFormat="1" ht="13.15" customHeight="1" x14ac:dyDescent="0.2">
      <c r="A5" s="399" t="s">
        <v>74</v>
      </c>
      <c r="B5" s="400">
        <v>20253</v>
      </c>
      <c r="C5" s="400">
        <v>21444</v>
      </c>
      <c r="D5" s="400">
        <v>41697</v>
      </c>
      <c r="E5" s="401">
        <v>0.95910293271995395</v>
      </c>
    </row>
    <row r="6" spans="1:14" s="34" customFormat="1" ht="13.15" customHeight="1" x14ac:dyDescent="0.2">
      <c r="A6" s="402" t="s">
        <v>75</v>
      </c>
      <c r="B6" s="403">
        <v>62</v>
      </c>
      <c r="C6" s="403">
        <v>97</v>
      </c>
      <c r="D6" s="403">
        <v>159</v>
      </c>
      <c r="E6" s="401">
        <v>3.6572742955721677E-3</v>
      </c>
    </row>
    <row r="7" spans="1:14" s="34" customFormat="1" ht="13.15" customHeight="1" x14ac:dyDescent="0.2">
      <c r="A7" s="402" t="s">
        <v>76</v>
      </c>
      <c r="B7" s="403">
        <v>688</v>
      </c>
      <c r="C7" s="403">
        <v>882</v>
      </c>
      <c r="D7" s="403">
        <v>1570</v>
      </c>
      <c r="E7" s="401">
        <v>3.5999999999999997E-2</v>
      </c>
    </row>
    <row r="8" spans="1:14" s="34" customFormat="1" ht="13.15" customHeight="1" x14ac:dyDescent="0.2">
      <c r="A8" s="402" t="s">
        <v>77</v>
      </c>
      <c r="B8" s="404">
        <v>27</v>
      </c>
      <c r="C8" s="404">
        <v>22</v>
      </c>
      <c r="D8" s="404">
        <v>49</v>
      </c>
      <c r="E8" s="405">
        <v>1.1270845313398506E-3</v>
      </c>
    </row>
    <row r="9" spans="1:14" s="34" customFormat="1" ht="13.15" customHeight="1" x14ac:dyDescent="0.2">
      <c r="A9" s="408" t="s">
        <v>6</v>
      </c>
      <c r="B9" s="406">
        <v>21030</v>
      </c>
      <c r="C9" s="406">
        <v>22445</v>
      </c>
      <c r="D9" s="406">
        <v>43475</v>
      </c>
      <c r="E9" s="407">
        <v>1</v>
      </c>
    </row>
    <row r="10" spans="1:14" ht="13.15" customHeight="1" x14ac:dyDescent="0.25">
      <c r="A10" s="1" t="s">
        <v>17</v>
      </c>
    </row>
    <row r="11" spans="1:14" ht="13.15" customHeight="1" x14ac:dyDescent="0.25">
      <c r="A11" s="573" t="s">
        <v>502</v>
      </c>
      <c r="B11" s="573"/>
      <c r="C11" s="573"/>
      <c r="D11" s="573"/>
      <c r="E11" s="573"/>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12" sqref="A12"/>
    </sheetView>
  </sheetViews>
  <sheetFormatPr defaultColWidth="9.28515625" defaultRowHeight="15" x14ac:dyDescent="0.25"/>
  <cols>
    <col min="1" max="1" width="41.7109375" style="2" customWidth="1"/>
    <col min="2" max="5" width="10.7109375" style="2" customWidth="1"/>
    <col min="6" max="16384" width="9.28515625" style="2"/>
  </cols>
  <sheetData>
    <row r="1" spans="1:9" s="34" customFormat="1" ht="13.15" customHeight="1" x14ac:dyDescent="0.2"/>
    <row r="2" spans="1:9" s="34" customFormat="1" ht="13.15" customHeight="1" x14ac:dyDescent="0.2">
      <c r="A2" s="579" t="s">
        <v>439</v>
      </c>
      <c r="B2" s="579"/>
      <c r="C2" s="579"/>
      <c r="D2" s="579"/>
      <c r="E2" s="579"/>
      <c r="F2" s="579"/>
      <c r="G2" s="56"/>
      <c r="H2" s="56"/>
      <c r="I2" s="56"/>
    </row>
    <row r="3" spans="1:9" s="34" customFormat="1" ht="13.15" customHeight="1" x14ac:dyDescent="0.2"/>
    <row r="4" spans="1:9" s="34" customFormat="1" ht="13.15" customHeight="1" x14ac:dyDescent="0.2">
      <c r="A4" s="154"/>
      <c r="B4" s="155">
        <v>2020</v>
      </c>
      <c r="C4" s="155">
        <v>2021</v>
      </c>
      <c r="D4" s="155">
        <v>2022</v>
      </c>
      <c r="E4" s="155">
        <v>2023</v>
      </c>
      <c r="F4" s="156" t="s">
        <v>12</v>
      </c>
    </row>
    <row r="5" spans="1:9" s="34" customFormat="1" ht="13.15" customHeight="1" x14ac:dyDescent="0.2">
      <c r="A5" s="157" t="s">
        <v>79</v>
      </c>
      <c r="B5" s="158"/>
      <c r="C5" s="159"/>
      <c r="D5" s="159"/>
      <c r="E5" s="159"/>
      <c r="F5" s="160"/>
    </row>
    <row r="6" spans="1:9" s="34" customFormat="1" ht="13.15" customHeight="1" x14ac:dyDescent="0.2">
      <c r="A6" s="161" t="s">
        <v>6</v>
      </c>
      <c r="B6" s="162">
        <v>43689</v>
      </c>
      <c r="C6" s="163">
        <v>43350</v>
      </c>
      <c r="D6" s="163">
        <v>44869</v>
      </c>
      <c r="E6" s="163">
        <v>44258</v>
      </c>
      <c r="F6" s="164" t="s">
        <v>0</v>
      </c>
    </row>
    <row r="7" spans="1:9" s="34" customFormat="1" ht="13.15" customHeight="1" x14ac:dyDescent="0.2">
      <c r="A7" s="165" t="s">
        <v>383</v>
      </c>
      <c r="B7" s="166">
        <v>0.98276909234056908</v>
      </c>
      <c r="C7" s="167">
        <v>1.0241447741447742</v>
      </c>
      <c r="D7" s="167">
        <v>1.0554928252175959</v>
      </c>
      <c r="E7" s="167">
        <v>1.0335824381130312</v>
      </c>
      <c r="F7" s="164" t="s">
        <v>0</v>
      </c>
    </row>
    <row r="8" spans="1:9" s="34" customFormat="1" ht="13.15" customHeight="1" x14ac:dyDescent="0.2">
      <c r="A8" s="161" t="s">
        <v>223</v>
      </c>
      <c r="B8" s="166"/>
      <c r="C8" s="167">
        <v>-7.7593902355284072E-3</v>
      </c>
      <c r="D8" s="167">
        <v>3.5040369088811918E-2</v>
      </c>
      <c r="E8" s="167">
        <v>-1.3617419599277869E-2</v>
      </c>
      <c r="F8" s="168">
        <v>4.5545197513352136E-3</v>
      </c>
    </row>
    <row r="9" spans="1:9" s="34" customFormat="1" ht="13.15" customHeight="1" x14ac:dyDescent="0.2">
      <c r="A9" s="169" t="s">
        <v>80</v>
      </c>
      <c r="B9" s="170"/>
      <c r="C9" s="170"/>
      <c r="D9" s="170"/>
      <c r="E9" s="170"/>
      <c r="F9" s="171"/>
    </row>
    <row r="10" spans="1:9" s="34" customFormat="1" ht="13.15" customHeight="1" x14ac:dyDescent="0.2">
      <c r="A10" s="161" t="s">
        <v>6</v>
      </c>
      <c r="B10" s="162">
        <v>701838</v>
      </c>
      <c r="C10" s="162">
        <v>881940</v>
      </c>
      <c r="D10" s="162">
        <v>738840</v>
      </c>
      <c r="E10" s="162">
        <v>993627</v>
      </c>
      <c r="F10" s="164" t="s">
        <v>0</v>
      </c>
    </row>
    <row r="11" spans="1:9" s="34" customFormat="1" ht="13.15" customHeight="1" x14ac:dyDescent="0.2">
      <c r="A11" s="161" t="s">
        <v>223</v>
      </c>
      <c r="B11" s="166"/>
      <c r="C11" s="166">
        <v>0.25661477434963631</v>
      </c>
      <c r="D11" s="166">
        <v>-0.16225593577794406</v>
      </c>
      <c r="E11" s="166">
        <v>0.34484732824427478</v>
      </c>
      <c r="F11" s="168">
        <v>0.14640205560532235</v>
      </c>
    </row>
    <row r="12" spans="1:9" s="34" customFormat="1" ht="13.15" customHeight="1" x14ac:dyDescent="0.2">
      <c r="A12" s="157" t="s">
        <v>81</v>
      </c>
      <c r="B12" s="170"/>
      <c r="C12" s="170"/>
      <c r="D12" s="170"/>
      <c r="E12" s="170"/>
      <c r="F12" s="171"/>
    </row>
    <row r="13" spans="1:9" s="34" customFormat="1" ht="13.15" customHeight="1" x14ac:dyDescent="0.2">
      <c r="A13" s="161" t="s">
        <v>6</v>
      </c>
      <c r="B13" s="163">
        <v>1972244.2358333357</v>
      </c>
      <c r="C13" s="163">
        <v>2270624.1999999993</v>
      </c>
      <c r="D13" s="163">
        <v>2078414.5333333309</v>
      </c>
      <c r="E13" s="163">
        <v>2104894.8366666655</v>
      </c>
      <c r="F13" s="164" t="s">
        <v>0</v>
      </c>
    </row>
    <row r="14" spans="1:9" s="34" customFormat="1" ht="13.15" customHeight="1" x14ac:dyDescent="0.2">
      <c r="A14" s="161" t="s">
        <v>223</v>
      </c>
      <c r="B14" s="166"/>
      <c r="C14" s="166">
        <v>0.15128956076811084</v>
      </c>
      <c r="D14" s="166">
        <v>-8.4650584921392324E-2</v>
      </c>
      <c r="E14" s="166">
        <v>1.2740626525001186E-2</v>
      </c>
      <c r="F14" s="168">
        <v>2.64598674572399E-2</v>
      </c>
    </row>
    <row r="15" spans="1:9" s="34" customFormat="1" ht="13.15" customHeight="1" x14ac:dyDescent="0.2">
      <c r="A15" s="169" t="s">
        <v>82</v>
      </c>
      <c r="B15" s="170"/>
      <c r="C15" s="170"/>
      <c r="D15" s="170"/>
      <c r="E15" s="170"/>
      <c r="F15" s="171"/>
    </row>
    <row r="16" spans="1:9" s="34" customFormat="1" ht="13.15" customHeight="1" x14ac:dyDescent="0.2">
      <c r="A16" s="161" t="s">
        <v>6</v>
      </c>
      <c r="B16" s="163">
        <v>11158</v>
      </c>
      <c r="C16" s="163">
        <v>12823</v>
      </c>
      <c r="D16" s="163">
        <v>17783</v>
      </c>
      <c r="E16" s="570">
        <v>44500</v>
      </c>
      <c r="F16" s="164" t="s">
        <v>0</v>
      </c>
    </row>
    <row r="17" spans="1:6" s="34" customFormat="1" ht="13.15" customHeight="1" x14ac:dyDescent="0.2">
      <c r="A17" s="172" t="s">
        <v>223</v>
      </c>
      <c r="B17" s="173"/>
      <c r="C17" s="173">
        <v>0.14922029037461915</v>
      </c>
      <c r="D17" s="173">
        <v>0.3868049598377914</v>
      </c>
      <c r="E17" s="173">
        <v>1.5023899229601305</v>
      </c>
      <c r="F17" s="174">
        <v>0.67947172439084691</v>
      </c>
    </row>
    <row r="18" spans="1:6" s="1" customFormat="1" ht="13.15" customHeight="1" x14ac:dyDescent="0.2">
      <c r="A18" s="1" t="s">
        <v>17</v>
      </c>
    </row>
    <row r="19" spans="1:6" s="1" customFormat="1" ht="26.1" customHeight="1" x14ac:dyDescent="0.2">
      <c r="A19" s="593" t="s">
        <v>516</v>
      </c>
      <c r="B19" s="593"/>
      <c r="C19" s="593"/>
      <c r="D19" s="593"/>
      <c r="E19" s="593"/>
      <c r="F19" s="59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9"/>
  <sheetViews>
    <sheetView showGridLines="0" workbookViewId="0">
      <selection activeCell="A12" sqref="A12"/>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9" t="s">
        <v>458</v>
      </c>
      <c r="B2" s="579"/>
      <c r="C2" s="579"/>
      <c r="D2" s="579"/>
      <c r="E2" s="579"/>
      <c r="F2" s="579"/>
      <c r="G2" s="579"/>
      <c r="H2" s="579"/>
      <c r="I2" s="579"/>
      <c r="J2" s="579"/>
    </row>
    <row r="3" spans="1:10" s="34" customFormat="1" ht="13.15" customHeight="1" x14ac:dyDescent="0.2"/>
    <row r="4" spans="1:10" s="34" customFormat="1" ht="13.15" customHeight="1" x14ac:dyDescent="0.2">
      <c r="A4" s="72"/>
      <c r="B4" s="595">
        <v>2020</v>
      </c>
      <c r="C4" s="595"/>
      <c r="D4" s="596">
        <v>2021</v>
      </c>
      <c r="E4" s="596"/>
      <c r="F4" s="596">
        <v>2022</v>
      </c>
      <c r="G4" s="596"/>
      <c r="H4" s="596">
        <v>2023</v>
      </c>
      <c r="I4" s="596"/>
      <c r="J4" s="177" t="s">
        <v>12</v>
      </c>
    </row>
    <row r="5" spans="1:10" s="34" customFormat="1" ht="13.15" customHeight="1" x14ac:dyDescent="0.2">
      <c r="A5" s="77" t="s">
        <v>85</v>
      </c>
      <c r="B5" s="178"/>
      <c r="C5" s="179"/>
      <c r="D5" s="180"/>
      <c r="E5" s="179"/>
      <c r="F5" s="178"/>
      <c r="G5" s="178"/>
      <c r="H5" s="178"/>
      <c r="I5" s="178"/>
      <c r="J5" s="181"/>
    </row>
    <row r="6" spans="1:10" s="34" customFormat="1" ht="13.15" customHeight="1" x14ac:dyDescent="0.2">
      <c r="A6" s="89" t="s">
        <v>83</v>
      </c>
      <c r="B6" s="182">
        <v>9855</v>
      </c>
      <c r="C6" s="183">
        <v>0.8832227997849077</v>
      </c>
      <c r="D6" s="182">
        <v>10256</v>
      </c>
      <c r="E6" s="183">
        <v>0.79981283630975586</v>
      </c>
      <c r="F6" s="182">
        <v>14269</v>
      </c>
      <c r="G6" s="183">
        <v>0.80239554630827192</v>
      </c>
      <c r="H6" s="182">
        <v>39006</v>
      </c>
      <c r="I6" s="183">
        <v>0.87653932584269667</v>
      </c>
      <c r="J6" s="184">
        <v>0.84049262706140804</v>
      </c>
    </row>
    <row r="7" spans="1:10" s="34" customFormat="1" ht="13.15" customHeight="1" x14ac:dyDescent="0.2">
      <c r="A7" s="89" t="s">
        <v>84</v>
      </c>
      <c r="B7" s="182">
        <v>1303</v>
      </c>
      <c r="C7" s="183">
        <v>0.11677720021509232</v>
      </c>
      <c r="D7" s="182">
        <v>2567</v>
      </c>
      <c r="E7" s="183">
        <v>0.20018716369024409</v>
      </c>
      <c r="F7" s="182">
        <v>3514</v>
      </c>
      <c r="G7" s="183">
        <v>0.19760445369172805</v>
      </c>
      <c r="H7" s="182">
        <v>5494</v>
      </c>
      <c r="I7" s="183">
        <v>0.12346067415730337</v>
      </c>
      <c r="J7" s="184">
        <v>0.15950737293859193</v>
      </c>
    </row>
    <row r="8" spans="1:10" s="34" customFormat="1" ht="26.1" customHeight="1" x14ac:dyDescent="0.2">
      <c r="A8" s="77" t="s">
        <v>86</v>
      </c>
      <c r="B8" s="178"/>
      <c r="C8" s="179"/>
      <c r="D8" s="178"/>
      <c r="E8" s="179"/>
      <c r="F8" s="178"/>
      <c r="G8" s="178"/>
      <c r="H8" s="178"/>
      <c r="I8" s="178"/>
      <c r="J8" s="185"/>
    </row>
    <row r="9" spans="1:10" s="34" customFormat="1" ht="13.15" customHeight="1" x14ac:dyDescent="0.2">
      <c r="A9" s="89" t="s">
        <v>83</v>
      </c>
      <c r="B9" s="182">
        <v>610813</v>
      </c>
      <c r="C9" s="183">
        <v>0.87030482817972243</v>
      </c>
      <c r="D9" s="182">
        <v>778840</v>
      </c>
      <c r="E9" s="183">
        <v>0.88309862348912627</v>
      </c>
      <c r="F9" s="182">
        <v>657473</v>
      </c>
      <c r="G9" s="183">
        <v>0.88987196145308867</v>
      </c>
      <c r="H9" s="182">
        <v>845738</v>
      </c>
      <c r="I9" s="183">
        <v>0.85116245834704574</v>
      </c>
      <c r="J9" s="184">
        <v>0.87360946786724569</v>
      </c>
    </row>
    <row r="10" spans="1:10" s="34" customFormat="1" ht="13.15" customHeight="1" x14ac:dyDescent="0.2">
      <c r="A10" s="89" t="s">
        <v>84</v>
      </c>
      <c r="B10" s="182">
        <v>91025</v>
      </c>
      <c r="C10" s="183">
        <v>0.12969517182027762</v>
      </c>
      <c r="D10" s="182">
        <v>103100</v>
      </c>
      <c r="E10" s="183">
        <v>0.11690137651087376</v>
      </c>
      <c r="F10" s="182">
        <v>81367</v>
      </c>
      <c r="G10" s="183">
        <v>0.11012803854691137</v>
      </c>
      <c r="H10" s="182">
        <v>147889</v>
      </c>
      <c r="I10" s="183">
        <v>0.14883754165295426</v>
      </c>
      <c r="J10" s="184">
        <v>0.12639053213275425</v>
      </c>
    </row>
    <row r="11" spans="1:10" s="34" customFormat="1" ht="13.15" customHeight="1" x14ac:dyDescent="0.2">
      <c r="A11" s="77" t="s">
        <v>87</v>
      </c>
      <c r="B11" s="178"/>
      <c r="C11" s="186"/>
      <c r="D11" s="178"/>
      <c r="E11" s="186"/>
      <c r="F11" s="178"/>
      <c r="G11" s="186"/>
      <c r="H11" s="178"/>
      <c r="I11" s="186"/>
      <c r="J11" s="185"/>
    </row>
    <row r="12" spans="1:10" s="34" customFormat="1" ht="13.15" customHeight="1" x14ac:dyDescent="0.2">
      <c r="A12" s="89" t="s">
        <v>88</v>
      </c>
      <c r="B12" s="183">
        <v>0.13900000000000001</v>
      </c>
      <c r="C12" s="183"/>
      <c r="D12" s="183">
        <v>8.1000000000000003E-2</v>
      </c>
      <c r="E12" s="183"/>
      <c r="F12" s="183">
        <v>0.11600000000000001</v>
      </c>
      <c r="G12" s="183"/>
      <c r="H12" s="183">
        <v>6.7000000000000004E-2</v>
      </c>
      <c r="I12" s="183"/>
      <c r="J12" s="184">
        <v>0.10075000000000001</v>
      </c>
    </row>
    <row r="13" spans="1:10" s="34" customFormat="1" ht="13.15" customHeight="1" x14ac:dyDescent="0.2">
      <c r="A13" s="89" t="s">
        <v>384</v>
      </c>
      <c r="B13" s="183">
        <v>0.20599999999999999</v>
      </c>
      <c r="C13" s="183"/>
      <c r="D13" s="183">
        <v>0.35199999999999998</v>
      </c>
      <c r="E13" s="183"/>
      <c r="F13" s="183">
        <v>0.23200000000000001</v>
      </c>
      <c r="G13" s="183"/>
      <c r="H13" s="183">
        <v>0.11799999999999999</v>
      </c>
      <c r="I13" s="183"/>
      <c r="J13" s="184">
        <v>0.22699999999999998</v>
      </c>
    </row>
    <row r="14" spans="1:10" s="34" customFormat="1" ht="13.15" customHeight="1" x14ac:dyDescent="0.2">
      <c r="A14" s="90" t="s">
        <v>385</v>
      </c>
      <c r="B14" s="187">
        <v>0.51200000000000001</v>
      </c>
      <c r="C14" s="183"/>
      <c r="D14" s="187">
        <v>0.41</v>
      </c>
      <c r="E14" s="183"/>
      <c r="F14" s="187">
        <v>0.50900000000000001</v>
      </c>
      <c r="G14" s="183"/>
      <c r="H14" s="187">
        <v>0.74</v>
      </c>
      <c r="I14" s="183"/>
      <c r="J14" s="184">
        <v>0.54200000000000004</v>
      </c>
    </row>
    <row r="15" spans="1:10" s="34" customFormat="1" ht="13.15" customHeight="1" x14ac:dyDescent="0.2">
      <c r="A15" s="188" t="s">
        <v>89</v>
      </c>
      <c r="B15" s="189">
        <v>0.14299999999999999</v>
      </c>
      <c r="C15" s="189"/>
      <c r="D15" s="189">
        <v>0.157</v>
      </c>
      <c r="E15" s="189"/>
      <c r="F15" s="189">
        <v>0.14299999999999999</v>
      </c>
      <c r="G15" s="189"/>
      <c r="H15" s="189">
        <v>7.4999999999999997E-2</v>
      </c>
      <c r="I15" s="189"/>
      <c r="J15" s="190">
        <v>0.12949999999999998</v>
      </c>
    </row>
    <row r="16" spans="1:10" s="1" customFormat="1" ht="13.15" customHeight="1" x14ac:dyDescent="0.2">
      <c r="A16" s="1" t="s">
        <v>17</v>
      </c>
    </row>
    <row r="17" spans="1:10" s="1" customFormat="1" ht="13.15" customHeight="1" x14ac:dyDescent="0.2">
      <c r="A17" s="593" t="s">
        <v>517</v>
      </c>
      <c r="B17" s="593"/>
      <c r="C17" s="593"/>
      <c r="D17" s="593"/>
      <c r="E17" s="593"/>
    </row>
    <row r="18" spans="1:10" s="1" customFormat="1" ht="13.15" customHeight="1" x14ac:dyDescent="0.2">
      <c r="A18" s="594" t="s">
        <v>231</v>
      </c>
      <c r="B18" s="594"/>
      <c r="C18" s="594"/>
      <c r="D18" s="594"/>
      <c r="E18" s="594"/>
      <c r="F18" s="594"/>
      <c r="G18" s="594"/>
      <c r="H18" s="594"/>
      <c r="I18" s="594"/>
      <c r="J18" s="594"/>
    </row>
    <row r="19" spans="1:10" x14ac:dyDescent="0.25">
      <c r="A19" s="594"/>
      <c r="B19" s="594"/>
      <c r="C19" s="594"/>
      <c r="D19" s="594"/>
      <c r="E19" s="594"/>
      <c r="F19" s="594"/>
      <c r="G19" s="594"/>
      <c r="H19" s="594"/>
      <c r="I19" s="594"/>
      <c r="J19" s="594"/>
    </row>
  </sheetData>
  <mergeCells count="7">
    <mergeCell ref="A17:E17"/>
    <mergeCell ref="A18:J19"/>
    <mergeCell ref="A2:J2"/>
    <mergeCell ref="B4:C4"/>
    <mergeCell ref="D4:E4"/>
    <mergeCell ref="F4:G4"/>
    <mergeCell ref="H4:I4"/>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9" t="s">
        <v>459</v>
      </c>
      <c r="B2" s="579"/>
      <c r="C2" s="579"/>
      <c r="D2" s="579"/>
      <c r="E2" s="579"/>
      <c r="F2" s="579"/>
    </row>
    <row r="3" spans="1:6" s="34" customFormat="1" ht="13.15" customHeight="1" x14ac:dyDescent="0.2"/>
    <row r="4" spans="1:6" s="34" customFormat="1" ht="13.15" customHeight="1" x14ac:dyDescent="0.2">
      <c r="A4" s="191"/>
      <c r="B4" s="192">
        <v>2020</v>
      </c>
      <c r="C4" s="192">
        <v>2021</v>
      </c>
      <c r="D4" s="193">
        <v>2022</v>
      </c>
      <c r="E4" s="193">
        <v>2023</v>
      </c>
      <c r="F4" s="194" t="s">
        <v>12</v>
      </c>
    </row>
    <row r="5" spans="1:6" s="34" customFormat="1" ht="13.15" customHeight="1" x14ac:dyDescent="0.2">
      <c r="A5" s="195" t="s">
        <v>215</v>
      </c>
      <c r="B5" s="196"/>
      <c r="C5" s="197"/>
      <c r="D5" s="197"/>
      <c r="E5" s="197"/>
      <c r="F5" s="198"/>
    </row>
    <row r="6" spans="1:6" s="34" customFormat="1" ht="13.15" customHeight="1" x14ac:dyDescent="0.2">
      <c r="A6" s="199" t="s">
        <v>386</v>
      </c>
      <c r="B6" s="200">
        <v>12420.886849999999</v>
      </c>
      <c r="C6" s="200">
        <v>11756.986920399999</v>
      </c>
      <c r="D6" s="200">
        <v>16648.282923100003</v>
      </c>
      <c r="E6" s="200">
        <v>18453.843447700001</v>
      </c>
      <c r="F6" s="201" t="s">
        <v>0</v>
      </c>
    </row>
    <row r="7" spans="1:6" s="34" customFormat="1" ht="13.15" customHeight="1" x14ac:dyDescent="0.2">
      <c r="A7" s="199" t="s">
        <v>90</v>
      </c>
      <c r="B7" s="200">
        <v>7050</v>
      </c>
      <c r="C7" s="200">
        <v>7960.9117203999995</v>
      </c>
      <c r="D7" s="200">
        <v>10672.344943100003</v>
      </c>
      <c r="E7" s="200">
        <v>12798.309167700003</v>
      </c>
      <c r="F7" s="201" t="s">
        <v>0</v>
      </c>
    </row>
    <row r="8" spans="1:6" s="34" customFormat="1" ht="13.15" customHeight="1" x14ac:dyDescent="0.2">
      <c r="A8" s="199" t="s">
        <v>91</v>
      </c>
      <c r="B8" s="200">
        <v>5370.8868499999999</v>
      </c>
      <c r="C8" s="200">
        <v>3796.0752000000002</v>
      </c>
      <c r="D8" s="200">
        <v>5976.9379799999997</v>
      </c>
      <c r="E8" s="200">
        <v>5655.5342799999989</v>
      </c>
      <c r="F8" s="201" t="s">
        <v>0</v>
      </c>
    </row>
    <row r="9" spans="1:6" s="34" customFormat="1" ht="13.15" customHeight="1" x14ac:dyDescent="0.2">
      <c r="A9" s="199" t="s">
        <v>387</v>
      </c>
      <c r="B9" s="202" t="s">
        <v>0</v>
      </c>
      <c r="C9" s="203">
        <v>-5.3450283994817993E-2</v>
      </c>
      <c r="D9" s="203">
        <v>0.41603312445750262</v>
      </c>
      <c r="E9" s="203">
        <v>0.10845325808914064</v>
      </c>
      <c r="F9" s="204">
        <v>0.15701203285060841</v>
      </c>
    </row>
    <row r="10" spans="1:6" s="34" customFormat="1" ht="13.15" customHeight="1" x14ac:dyDescent="0.2">
      <c r="A10" s="199" t="s">
        <v>388</v>
      </c>
      <c r="B10" s="203">
        <v>9.8695324520954308E-3</v>
      </c>
      <c r="C10" s="203">
        <v>9.9231542138846374E-3</v>
      </c>
      <c r="D10" s="203">
        <v>1.4242098530735272E-2</v>
      </c>
      <c r="E10" s="203">
        <v>1.5001252369254333E-2</v>
      </c>
      <c r="F10" s="205" t="s">
        <v>0</v>
      </c>
    </row>
    <row r="11" spans="1:6" s="34" customFormat="1" ht="13.15" customHeight="1" x14ac:dyDescent="0.2">
      <c r="A11" s="195" t="s">
        <v>216</v>
      </c>
      <c r="B11" s="206"/>
      <c r="C11" s="207"/>
      <c r="D11" s="207"/>
      <c r="E11" s="207"/>
      <c r="F11" s="208"/>
    </row>
    <row r="12" spans="1:6" s="34" customFormat="1" ht="13.15" customHeight="1" x14ac:dyDescent="0.2">
      <c r="A12" s="199" t="s">
        <v>92</v>
      </c>
      <c r="B12" s="209">
        <v>1113.1821876680408</v>
      </c>
      <c r="C12" s="209">
        <v>916.86710757233095</v>
      </c>
      <c r="D12" s="209">
        <v>936.1909083450488</v>
      </c>
      <c r="E12" s="209">
        <v>414.69311118426964</v>
      </c>
      <c r="F12" s="201" t="s">
        <v>0</v>
      </c>
    </row>
    <row r="13" spans="1:6" s="34" customFormat="1" ht="13.15" customHeight="1" x14ac:dyDescent="0.2">
      <c r="A13" s="199" t="s">
        <v>223</v>
      </c>
      <c r="B13" s="202" t="s">
        <v>0</v>
      </c>
      <c r="C13" s="203">
        <v>-0.1763548521261934</v>
      </c>
      <c r="D13" s="203">
        <v>2.1075901418127208E-2</v>
      </c>
      <c r="E13" s="203">
        <v>-0.5570421508179958</v>
      </c>
      <c r="F13" s="204">
        <v>-0.23744036717535399</v>
      </c>
    </row>
    <row r="14" spans="1:6" s="34" customFormat="1" ht="13.15" customHeight="1" x14ac:dyDescent="0.2">
      <c r="A14" s="195" t="s">
        <v>93</v>
      </c>
      <c r="B14" s="206"/>
      <c r="C14" s="207"/>
      <c r="D14" s="207"/>
      <c r="E14" s="207"/>
      <c r="F14" s="208"/>
    </row>
    <row r="15" spans="1:6" s="34" customFormat="1" ht="13.15" customHeight="1" x14ac:dyDescent="0.2">
      <c r="A15" s="199" t="s">
        <v>92</v>
      </c>
      <c r="B15" s="210">
        <v>284.30238389525965</v>
      </c>
      <c r="C15" s="210">
        <v>271.21077094348323</v>
      </c>
      <c r="D15" s="210">
        <v>371.04198718714485</v>
      </c>
      <c r="E15" s="210">
        <v>416.96062740521489</v>
      </c>
      <c r="F15" s="201" t="s">
        <v>0</v>
      </c>
    </row>
    <row r="16" spans="1:6" s="34" customFormat="1" ht="13.15" customHeight="1" x14ac:dyDescent="0.2">
      <c r="A16" s="199" t="s">
        <v>223</v>
      </c>
      <c r="B16" s="202" t="s">
        <v>0</v>
      </c>
      <c r="C16" s="203">
        <v>-4.6048199710486903E-2</v>
      </c>
      <c r="D16" s="203">
        <v>0.36809458524221061</v>
      </c>
      <c r="E16" s="203">
        <v>0.12375591389583018</v>
      </c>
      <c r="F16" s="204">
        <v>0.1486007664758513</v>
      </c>
    </row>
    <row r="17" spans="1:6" s="34" customFormat="1" ht="13.15" customHeight="1" x14ac:dyDescent="0.2">
      <c r="A17" s="195" t="s">
        <v>94</v>
      </c>
      <c r="B17" s="206"/>
      <c r="C17" s="211"/>
      <c r="D17" s="211"/>
      <c r="E17" s="211"/>
      <c r="F17" s="208"/>
    </row>
    <row r="18" spans="1:6" s="34" customFormat="1" ht="13.15" customHeight="1" x14ac:dyDescent="0.2">
      <c r="A18" s="199" t="s">
        <v>92</v>
      </c>
      <c r="B18" s="212">
        <v>17.697655085646545</v>
      </c>
      <c r="C18" s="212">
        <v>13.330824002086308</v>
      </c>
      <c r="D18" s="212">
        <v>22.533001628363387</v>
      </c>
      <c r="E18" s="212">
        <v>18.572204104457708</v>
      </c>
      <c r="F18" s="201" t="s">
        <v>0</v>
      </c>
    </row>
    <row r="19" spans="1:6" s="34" customFormat="1" ht="13.15" customHeight="1" x14ac:dyDescent="0.2">
      <c r="A19" s="213" t="s">
        <v>223</v>
      </c>
      <c r="B19" s="214" t="s">
        <v>0</v>
      </c>
      <c r="C19" s="215">
        <v>-0.24674630974709744</v>
      </c>
      <c r="D19" s="215">
        <v>0.69029323504960494</v>
      </c>
      <c r="E19" s="215">
        <v>-0.17577762560137711</v>
      </c>
      <c r="F19" s="216">
        <v>8.9256433233710131E-2</v>
      </c>
    </row>
    <row r="20" spans="1:6" s="1" customFormat="1" ht="13.15" customHeight="1" x14ac:dyDescent="0.2">
      <c r="A20" s="1" t="s">
        <v>17</v>
      </c>
    </row>
    <row r="21" spans="1:6" s="1" customFormat="1" ht="13.15" customHeight="1" x14ac:dyDescent="0.2">
      <c r="A21" s="593" t="s">
        <v>517</v>
      </c>
      <c r="B21" s="593"/>
      <c r="C21" s="593"/>
      <c r="D21" s="593"/>
      <c r="E21" s="593"/>
    </row>
    <row r="22" spans="1:6" s="409" customFormat="1" ht="26.1" customHeight="1" x14ac:dyDescent="0.2">
      <c r="A22" s="594" t="s">
        <v>203</v>
      </c>
      <c r="B22" s="594"/>
      <c r="C22" s="594"/>
      <c r="D22" s="594"/>
      <c r="E22" s="594"/>
      <c r="F22" s="594"/>
    </row>
    <row r="23" spans="1:6" s="1" customFormat="1" ht="13.15" customHeight="1" x14ac:dyDescent="0.2">
      <c r="A23" s="573" t="s">
        <v>204</v>
      </c>
      <c r="B23" s="573"/>
      <c r="C23" s="573"/>
      <c r="D23" s="573"/>
      <c r="E23" s="573"/>
      <c r="F23" s="573"/>
    </row>
    <row r="24" spans="1:6" s="1" customFormat="1" ht="13.15" customHeight="1" x14ac:dyDescent="0.2">
      <c r="A24" s="573" t="s">
        <v>217</v>
      </c>
      <c r="B24" s="573"/>
      <c r="C24" s="573"/>
      <c r="D24" s="573"/>
      <c r="E24" s="573"/>
      <c r="F24" s="573"/>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8" s="34" customFormat="1" ht="13.15" customHeight="1" x14ac:dyDescent="0.2"/>
    <row r="2" spans="1:8" s="34" customFormat="1" ht="13.15" customHeight="1" x14ac:dyDescent="0.2">
      <c r="A2" s="579" t="s">
        <v>460</v>
      </c>
      <c r="B2" s="579"/>
      <c r="C2" s="579"/>
      <c r="D2" s="579"/>
      <c r="E2" s="579"/>
      <c r="F2" s="579"/>
    </row>
    <row r="3" spans="1:8" s="34" customFormat="1" ht="13.15" customHeight="1" x14ac:dyDescent="0.2"/>
    <row r="4" spans="1:8" s="34" customFormat="1" ht="13.15" customHeight="1" x14ac:dyDescent="0.2">
      <c r="A4" s="304"/>
      <c r="B4" s="305">
        <v>2020</v>
      </c>
      <c r="C4" s="192">
        <v>2021</v>
      </c>
      <c r="D4" s="192">
        <v>2022</v>
      </c>
      <c r="E4" s="193">
        <v>2023</v>
      </c>
      <c r="F4" s="194" t="s">
        <v>12</v>
      </c>
    </row>
    <row r="5" spans="1:8" s="34" customFormat="1" ht="13.15" customHeight="1" x14ac:dyDescent="0.2">
      <c r="A5" s="291" t="s">
        <v>95</v>
      </c>
      <c r="B5" s="178"/>
      <c r="C5" s="180"/>
      <c r="D5" s="178"/>
      <c r="E5" s="178"/>
      <c r="F5" s="292"/>
    </row>
    <row r="6" spans="1:8" s="34" customFormat="1" ht="13.15" customHeight="1" x14ac:dyDescent="0.2">
      <c r="A6" s="306" t="s">
        <v>6</v>
      </c>
      <c r="B6" s="139">
        <v>3746</v>
      </c>
      <c r="C6" s="139">
        <v>3449</v>
      </c>
      <c r="D6" s="139">
        <v>3282</v>
      </c>
      <c r="E6" s="139">
        <v>3246</v>
      </c>
      <c r="F6" s="307" t="s">
        <v>0</v>
      </c>
      <c r="H6" s="508"/>
    </row>
    <row r="7" spans="1:8" s="34" customFormat="1" ht="13.15" customHeight="1" x14ac:dyDescent="0.2">
      <c r="A7" s="410" t="s">
        <v>223</v>
      </c>
      <c r="B7" s="411" t="s">
        <v>0</v>
      </c>
      <c r="C7" s="411">
        <v>-7.9000000000000001E-2</v>
      </c>
      <c r="D7" s="411">
        <v>-4.8000000000000001E-2</v>
      </c>
      <c r="E7" s="411">
        <v>-1.0999999999999999E-2</v>
      </c>
      <c r="F7" s="318">
        <v>-4.6000000000000006E-2</v>
      </c>
    </row>
    <row r="8" spans="1:8" ht="13.15" customHeight="1" x14ac:dyDescent="0.25">
      <c r="A8" s="1" t="s">
        <v>17</v>
      </c>
    </row>
    <row r="9" spans="1:8" ht="13.15" customHeight="1" x14ac:dyDescent="0.25">
      <c r="A9" s="573" t="s">
        <v>502</v>
      </c>
      <c r="B9" s="573"/>
      <c r="C9" s="573"/>
      <c r="D9" s="573"/>
      <c r="E9" s="573"/>
    </row>
    <row r="10" spans="1:8" x14ac:dyDescent="0.25">
      <c r="C10" s="7"/>
      <c r="D10" s="7"/>
      <c r="E10" s="7"/>
    </row>
    <row r="14" spans="1:8" x14ac:dyDescent="0.25">
      <c r="B14" s="8"/>
      <c r="C14" s="8"/>
      <c r="D14" s="8"/>
      <c r="E14" s="8"/>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12" sqref="A12"/>
    </sheetView>
  </sheetViews>
  <sheetFormatPr defaultColWidth="9.28515625" defaultRowHeight="15" x14ac:dyDescent="0.25"/>
  <cols>
    <col min="1" max="1" width="51.28515625" style="2" customWidth="1"/>
    <col min="2" max="6" width="10.7109375" style="2" customWidth="1"/>
    <col min="7" max="16384" width="9.28515625" style="2"/>
  </cols>
  <sheetData>
    <row r="1" spans="1:6" s="34" customFormat="1" ht="13.15" customHeight="1" x14ac:dyDescent="0.2"/>
    <row r="2" spans="1:6" s="34" customFormat="1" ht="13.15" customHeight="1" x14ac:dyDescent="0.2">
      <c r="A2" s="579" t="s">
        <v>461</v>
      </c>
      <c r="B2" s="579"/>
      <c r="C2" s="579"/>
      <c r="D2" s="579"/>
      <c r="E2" s="579"/>
      <c r="F2" s="579"/>
    </row>
    <row r="3" spans="1:6" s="34" customFormat="1" ht="13.15" customHeight="1" x14ac:dyDescent="0.2"/>
    <row r="4" spans="1:6" s="34" customFormat="1" ht="13.15" customHeight="1" x14ac:dyDescent="0.2">
      <c r="A4" s="304"/>
      <c r="B4" s="305">
        <v>2020</v>
      </c>
      <c r="C4" s="192">
        <v>2021</v>
      </c>
      <c r="D4" s="193">
        <v>2022</v>
      </c>
      <c r="E4" s="193">
        <v>2023</v>
      </c>
      <c r="F4" s="194" t="s">
        <v>12</v>
      </c>
    </row>
    <row r="5" spans="1:6" s="34" customFormat="1" ht="13.15" customHeight="1" x14ac:dyDescent="0.2">
      <c r="A5" s="291" t="s">
        <v>30</v>
      </c>
      <c r="B5" s="178"/>
      <c r="C5" s="180"/>
      <c r="D5" s="178"/>
      <c r="E5" s="178"/>
      <c r="F5" s="292"/>
    </row>
    <row r="6" spans="1:6" s="34" customFormat="1" ht="13.15" customHeight="1" x14ac:dyDescent="0.2">
      <c r="A6" s="306" t="s">
        <v>6</v>
      </c>
      <c r="B6" s="182">
        <v>2521</v>
      </c>
      <c r="C6" s="182">
        <v>2236</v>
      </c>
      <c r="D6" s="182">
        <v>2085</v>
      </c>
      <c r="E6" s="182">
        <v>2051</v>
      </c>
      <c r="F6" s="295" t="s">
        <v>0</v>
      </c>
    </row>
    <row r="7" spans="1:6" s="34" customFormat="1" ht="13.15" customHeight="1" x14ac:dyDescent="0.2">
      <c r="A7" s="306" t="s">
        <v>223</v>
      </c>
      <c r="B7" s="297" t="s">
        <v>0</v>
      </c>
      <c r="C7" s="297">
        <v>-0.11305037683458941</v>
      </c>
      <c r="D7" s="297">
        <v>-6.7531305903398953E-2</v>
      </c>
      <c r="E7" s="297">
        <v>-1.6306954436450805E-2</v>
      </c>
      <c r="F7" s="298">
        <v>-6.5629545724813054E-2</v>
      </c>
    </row>
    <row r="8" spans="1:6" s="34" customFormat="1" ht="13.15" customHeight="1" x14ac:dyDescent="0.2">
      <c r="A8" s="309" t="s">
        <v>226</v>
      </c>
      <c r="B8" s="297" t="s">
        <v>0</v>
      </c>
      <c r="C8" s="297">
        <v>-7.6081153230112122E-2</v>
      </c>
      <c r="D8" s="297">
        <v>-4.2780806030733538E-2</v>
      </c>
      <c r="E8" s="297">
        <v>-1.0359536867763551E-2</v>
      </c>
      <c r="F8" s="298">
        <v>-4.3073832042869742E-2</v>
      </c>
    </row>
    <row r="9" spans="1:6" s="34" customFormat="1" ht="13.15" customHeight="1" x14ac:dyDescent="0.2">
      <c r="A9" s="291" t="s">
        <v>31</v>
      </c>
      <c r="B9" s="178"/>
      <c r="C9" s="412"/>
      <c r="D9" s="178"/>
      <c r="E9" s="178"/>
      <c r="F9" s="292"/>
    </row>
    <row r="10" spans="1:6" s="34" customFormat="1" ht="13.15" customHeight="1" x14ac:dyDescent="0.2">
      <c r="A10" s="306" t="s">
        <v>6</v>
      </c>
      <c r="B10" s="182">
        <v>823</v>
      </c>
      <c r="C10" s="413">
        <v>810</v>
      </c>
      <c r="D10" s="182">
        <v>797</v>
      </c>
      <c r="E10" s="182">
        <v>783</v>
      </c>
      <c r="F10" s="295" t="s">
        <v>0</v>
      </c>
    </row>
    <row r="11" spans="1:6" s="34" customFormat="1" ht="13.15" customHeight="1" x14ac:dyDescent="0.2">
      <c r="A11" s="306" t="s">
        <v>223</v>
      </c>
      <c r="B11" s="297" t="s">
        <v>0</v>
      </c>
      <c r="C11" s="297">
        <v>-1.5795868772782495E-2</v>
      </c>
      <c r="D11" s="297">
        <v>-1.6049382716049387E-2</v>
      </c>
      <c r="E11" s="297">
        <v>-1.7565872020075313E-2</v>
      </c>
      <c r="F11" s="298">
        <v>-1.6470374502969065E-2</v>
      </c>
    </row>
    <row r="12" spans="1:6" s="34" customFormat="1" ht="13.15" customHeight="1" x14ac:dyDescent="0.2">
      <c r="A12" s="309" t="s">
        <v>226</v>
      </c>
      <c r="B12" s="297" t="s">
        <v>0</v>
      </c>
      <c r="C12" s="297">
        <v>-3.4703683929524758E-3</v>
      </c>
      <c r="D12" s="297">
        <v>-3.7692084662220961E-3</v>
      </c>
      <c r="E12" s="297">
        <v>-6.0938452163314155E-4</v>
      </c>
      <c r="F12" s="298">
        <v>-2.6163204602692378E-3</v>
      </c>
    </row>
    <row r="13" spans="1:6" s="34" customFormat="1" ht="13.15" customHeight="1" x14ac:dyDescent="0.2">
      <c r="A13" s="291" t="s">
        <v>32</v>
      </c>
      <c r="B13" s="178"/>
      <c r="C13" s="412"/>
      <c r="D13" s="178"/>
      <c r="E13" s="178"/>
      <c r="F13" s="292"/>
    </row>
    <row r="14" spans="1:6" s="34" customFormat="1" ht="13.15" customHeight="1" x14ac:dyDescent="0.2">
      <c r="A14" s="306" t="s">
        <v>6</v>
      </c>
      <c r="B14" s="182">
        <v>402</v>
      </c>
      <c r="C14" s="413">
        <v>403</v>
      </c>
      <c r="D14" s="182">
        <v>400</v>
      </c>
      <c r="E14" s="182">
        <v>412</v>
      </c>
      <c r="F14" s="295" t="s">
        <v>0</v>
      </c>
    </row>
    <row r="15" spans="1:6" s="34" customFormat="1" ht="13.15" customHeight="1" x14ac:dyDescent="0.2">
      <c r="A15" s="306" t="s">
        <v>223</v>
      </c>
      <c r="B15" s="296" t="s">
        <v>0</v>
      </c>
      <c r="C15" s="297">
        <v>2.4875621890547706E-3</v>
      </c>
      <c r="D15" s="297">
        <v>-7.4441687344912744E-3</v>
      </c>
      <c r="E15" s="297">
        <v>3.0000000000000027E-2</v>
      </c>
      <c r="F15" s="298">
        <v>8.3477978181878409E-3</v>
      </c>
    </row>
    <row r="16" spans="1:6" s="34" customFormat="1" ht="13.15" customHeight="1" x14ac:dyDescent="0.2">
      <c r="A16" s="314" t="s">
        <v>226</v>
      </c>
      <c r="B16" s="414" t="s">
        <v>0</v>
      </c>
      <c r="C16" s="415">
        <v>0</v>
      </c>
      <c r="D16" s="416">
        <v>-8.6981733835894443E-4</v>
      </c>
      <c r="E16" s="416">
        <v>-2.6562953225894859E-18</v>
      </c>
      <c r="F16" s="417">
        <v>-2.8993911278631573E-4</v>
      </c>
    </row>
    <row r="17" spans="1:6" ht="13.15" customHeight="1" x14ac:dyDescent="0.25">
      <c r="A17" s="1" t="s">
        <v>17</v>
      </c>
    </row>
    <row r="18" spans="1:6" ht="13.15" customHeight="1" x14ac:dyDescent="0.25">
      <c r="A18" s="573" t="s">
        <v>502</v>
      </c>
      <c r="B18" s="573"/>
      <c r="C18" s="573"/>
      <c r="D18" s="573"/>
      <c r="E18" s="573"/>
    </row>
    <row r="19" spans="1:6" x14ac:dyDescent="0.25">
      <c r="B19" s="8"/>
      <c r="C19" s="8"/>
      <c r="D19" s="8"/>
      <c r="E19" s="8"/>
      <c r="F19" s="8"/>
    </row>
    <row r="20" spans="1:6" x14ac:dyDescent="0.25">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12" sqref="A12"/>
    </sheetView>
  </sheetViews>
  <sheetFormatPr defaultColWidth="9.28515625" defaultRowHeight="15" x14ac:dyDescent="0.25"/>
  <cols>
    <col min="1" max="1" width="50.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9" t="s">
        <v>462</v>
      </c>
      <c r="B2" s="579"/>
      <c r="C2" s="579"/>
      <c r="D2" s="579"/>
      <c r="E2" s="579"/>
      <c r="F2" s="579"/>
    </row>
    <row r="3" spans="1:6" s="34" customFormat="1" ht="13.15" customHeight="1" x14ac:dyDescent="0.2"/>
    <row r="4" spans="1:6" s="34" customFormat="1" ht="13.15" customHeight="1" x14ac:dyDescent="0.2">
      <c r="A4" s="304"/>
      <c r="B4" s="305">
        <v>2020</v>
      </c>
      <c r="C4" s="192">
        <v>2021</v>
      </c>
      <c r="D4" s="192">
        <v>2022</v>
      </c>
      <c r="E4" s="193">
        <v>2023</v>
      </c>
      <c r="F4" s="194" t="s">
        <v>12</v>
      </c>
    </row>
    <row r="5" spans="1:6" s="34" customFormat="1" ht="13.15" customHeight="1" x14ac:dyDescent="0.2">
      <c r="A5" s="291" t="s">
        <v>38</v>
      </c>
      <c r="B5" s="178"/>
      <c r="C5" s="180"/>
      <c r="D5" s="178"/>
      <c r="E5" s="178"/>
      <c r="F5" s="292"/>
    </row>
    <row r="6" spans="1:6" s="34" customFormat="1" ht="13.15" customHeight="1" x14ac:dyDescent="0.2">
      <c r="A6" s="306" t="s">
        <v>6</v>
      </c>
      <c r="B6" s="182">
        <v>2801</v>
      </c>
      <c r="C6" s="182">
        <v>2660</v>
      </c>
      <c r="D6" s="182">
        <v>2529</v>
      </c>
      <c r="E6" s="182">
        <v>2508</v>
      </c>
      <c r="F6" s="295" t="s">
        <v>0</v>
      </c>
    </row>
    <row r="7" spans="1:6" s="34" customFormat="1" ht="13.15" customHeight="1" x14ac:dyDescent="0.2">
      <c r="A7" s="306" t="s">
        <v>223</v>
      </c>
      <c r="B7" s="297" t="s">
        <v>0</v>
      </c>
      <c r="C7" s="297">
        <v>-5.0339164584077167E-2</v>
      </c>
      <c r="D7" s="297">
        <v>-4.9248120300751874E-2</v>
      </c>
      <c r="E7" s="297">
        <v>-8.3036773428232236E-3</v>
      </c>
      <c r="F7" s="298">
        <v>-3.5963654075884088E-2</v>
      </c>
    </row>
    <row r="8" spans="1:6" s="34" customFormat="1" ht="13.35" customHeight="1" x14ac:dyDescent="0.2">
      <c r="A8" s="309" t="s">
        <v>226</v>
      </c>
      <c r="B8" s="297" t="s">
        <v>0</v>
      </c>
      <c r="C8" s="297">
        <v>-3.7907100907634814E-2</v>
      </c>
      <c r="D8" s="297">
        <v>-3.6982023775007242E-2</v>
      </c>
      <c r="E8" s="297">
        <v>-7.3985374771480704E-3</v>
      </c>
      <c r="F8" s="298">
        <v>-2.8429220719930041E-2</v>
      </c>
    </row>
    <row r="9" spans="1:6" s="34" customFormat="1" ht="13.15" customHeight="1" x14ac:dyDescent="0.2">
      <c r="A9" s="291" t="s">
        <v>39</v>
      </c>
      <c r="B9" s="178"/>
      <c r="C9" s="412"/>
      <c r="D9" s="178"/>
      <c r="E9" s="178"/>
      <c r="F9" s="292"/>
    </row>
    <row r="10" spans="1:6" s="34" customFormat="1" ht="13.15" customHeight="1" x14ac:dyDescent="0.2">
      <c r="A10" s="306" t="s">
        <v>6</v>
      </c>
      <c r="B10" s="182">
        <v>859</v>
      </c>
      <c r="C10" s="413">
        <v>703</v>
      </c>
      <c r="D10" s="182">
        <v>670</v>
      </c>
      <c r="E10" s="182">
        <v>653</v>
      </c>
      <c r="F10" s="295" t="s">
        <v>0</v>
      </c>
    </row>
    <row r="11" spans="1:6" s="34" customFormat="1" ht="13.15" customHeight="1" x14ac:dyDescent="0.2">
      <c r="A11" s="306" t="s">
        <v>223</v>
      </c>
      <c r="B11" s="297" t="s">
        <v>0</v>
      </c>
      <c r="C11" s="297">
        <v>-0.18160651920838189</v>
      </c>
      <c r="D11" s="297">
        <v>-4.6941678520625918E-2</v>
      </c>
      <c r="E11" s="297">
        <v>-2.5373134328358193E-2</v>
      </c>
      <c r="F11" s="298">
        <v>-8.4640444019122005E-2</v>
      </c>
    </row>
    <row r="12" spans="1:6" s="34" customFormat="1" ht="13.35" customHeight="1" x14ac:dyDescent="0.2">
      <c r="A12" s="309" t="s">
        <v>226</v>
      </c>
      <c r="B12" s="297" t="s">
        <v>0</v>
      </c>
      <c r="C12" s="297">
        <v>-4.0644420715429785E-2</v>
      </c>
      <c r="D12" s="297">
        <v>-9.5679907219483884E-3</v>
      </c>
      <c r="E12" s="297">
        <v>-5.1797684338817764E-3</v>
      </c>
      <c r="F12" s="298">
        <v>-1.8464059957086651E-2</v>
      </c>
    </row>
    <row r="13" spans="1:6" s="34" customFormat="1" ht="13.15" customHeight="1" x14ac:dyDescent="0.2">
      <c r="A13" s="291" t="s">
        <v>40</v>
      </c>
      <c r="B13" s="178"/>
      <c r="C13" s="412"/>
      <c r="D13" s="178"/>
      <c r="E13" s="178"/>
      <c r="F13" s="292"/>
    </row>
    <row r="14" spans="1:6" s="34" customFormat="1" ht="13.15" customHeight="1" x14ac:dyDescent="0.2">
      <c r="A14" s="306" t="s">
        <v>6</v>
      </c>
      <c r="B14" s="182">
        <v>86</v>
      </c>
      <c r="C14" s="413">
        <v>86</v>
      </c>
      <c r="D14" s="182">
        <v>83</v>
      </c>
      <c r="E14" s="182">
        <v>85</v>
      </c>
      <c r="F14" s="295" t="s">
        <v>0</v>
      </c>
    </row>
    <row r="15" spans="1:6" s="34" customFormat="1" ht="13.15" customHeight="1" x14ac:dyDescent="0.2">
      <c r="A15" s="306" t="s">
        <v>223</v>
      </c>
      <c r="B15" s="296" t="s">
        <v>0</v>
      </c>
      <c r="C15" s="297">
        <v>0</v>
      </c>
      <c r="D15" s="297">
        <v>-3.4883720930232509E-2</v>
      </c>
      <c r="E15" s="297">
        <v>2.4096385542168752E-2</v>
      </c>
      <c r="F15" s="298">
        <v>-3.5957784626879188E-3</v>
      </c>
    </row>
    <row r="16" spans="1:6" s="34" customFormat="1" ht="13.35" customHeight="1" x14ac:dyDescent="0.2">
      <c r="A16" s="314" t="s">
        <v>226</v>
      </c>
      <c r="B16" s="414" t="s">
        <v>0</v>
      </c>
      <c r="C16" s="415">
        <v>0</v>
      </c>
      <c r="D16" s="416">
        <v>-8.6981733835894443E-4</v>
      </c>
      <c r="E16" s="416">
        <v>6.0938452163314828E-4</v>
      </c>
      <c r="F16" s="417">
        <v>-8.6810938908598714E-5</v>
      </c>
    </row>
    <row r="17" spans="1:5" ht="13.15" customHeight="1" x14ac:dyDescent="0.25">
      <c r="A17" s="1" t="s">
        <v>17</v>
      </c>
    </row>
    <row r="18" spans="1:5" ht="13.15" customHeight="1" x14ac:dyDescent="0.25">
      <c r="A18" s="573" t="s">
        <v>502</v>
      </c>
      <c r="B18" s="573"/>
      <c r="C18" s="573"/>
      <c r="D18" s="573"/>
      <c r="E18" s="573"/>
    </row>
    <row r="19" spans="1:5" x14ac:dyDescent="0.25">
      <c r="C19" s="6"/>
      <c r="D19" s="6"/>
      <c r="E19" s="6"/>
    </row>
    <row r="20" spans="1:5" x14ac:dyDescent="0.25">
      <c r="C20"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84"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12" sqref="A12"/>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9" t="s">
        <v>463</v>
      </c>
      <c r="B2" s="579"/>
      <c r="C2" s="579"/>
      <c r="D2" s="579"/>
      <c r="E2" s="579"/>
      <c r="F2" s="579"/>
    </row>
    <row r="3" spans="1:6" s="34" customFormat="1" ht="13.15" customHeight="1" x14ac:dyDescent="0.2"/>
    <row r="4" spans="1:6" s="34" customFormat="1" ht="13.15" customHeight="1" x14ac:dyDescent="0.2">
      <c r="A4" s="304"/>
      <c r="B4" s="305">
        <v>2020</v>
      </c>
      <c r="C4" s="192">
        <v>2021</v>
      </c>
      <c r="D4" s="193">
        <v>2022</v>
      </c>
      <c r="E4" s="193">
        <v>2023</v>
      </c>
      <c r="F4" s="194" t="s">
        <v>12</v>
      </c>
    </row>
    <row r="5" spans="1:6" s="34" customFormat="1" ht="13.15" customHeight="1" x14ac:dyDescent="0.2">
      <c r="A5" s="291" t="s">
        <v>96</v>
      </c>
      <c r="B5" s="178"/>
      <c r="C5" s="180"/>
      <c r="D5" s="178"/>
      <c r="E5" s="178"/>
      <c r="F5" s="292"/>
    </row>
    <row r="6" spans="1:6" s="34" customFormat="1" ht="13.15" customHeight="1" x14ac:dyDescent="0.2">
      <c r="A6" s="306" t="s">
        <v>6</v>
      </c>
      <c r="B6" s="182">
        <v>11392</v>
      </c>
      <c r="C6" s="182">
        <v>12611</v>
      </c>
      <c r="D6" s="182">
        <v>10612</v>
      </c>
      <c r="E6" s="182">
        <v>11560</v>
      </c>
      <c r="F6" s="295"/>
    </row>
    <row r="7" spans="1:6" s="34" customFormat="1" ht="13.15" customHeight="1" x14ac:dyDescent="0.2">
      <c r="A7" s="306" t="s">
        <v>223</v>
      </c>
      <c r="B7" s="297" t="s">
        <v>0</v>
      </c>
      <c r="C7" s="297">
        <v>0.10700491573033699</v>
      </c>
      <c r="D7" s="297">
        <v>-0.15851240980096737</v>
      </c>
      <c r="E7" s="297">
        <v>8.9332830757632875E-2</v>
      </c>
      <c r="F7" s="298">
        <v>1.2608445562334166E-2</v>
      </c>
    </row>
    <row r="8" spans="1:6" s="34" customFormat="1" ht="13.15" customHeight="1" x14ac:dyDescent="0.2">
      <c r="A8" s="291" t="s">
        <v>97</v>
      </c>
      <c r="B8" s="178"/>
      <c r="C8" s="412"/>
      <c r="D8" s="178"/>
      <c r="E8" s="178"/>
      <c r="F8" s="292"/>
    </row>
    <row r="9" spans="1:6" s="34" customFormat="1" ht="13.15" customHeight="1" x14ac:dyDescent="0.2">
      <c r="A9" s="306" t="s">
        <v>6</v>
      </c>
      <c r="B9" s="182">
        <v>5185</v>
      </c>
      <c r="C9" s="413">
        <v>5705</v>
      </c>
      <c r="D9" s="182">
        <v>4493</v>
      </c>
      <c r="E9" s="182">
        <v>4768</v>
      </c>
      <c r="F9" s="295"/>
    </row>
    <row r="10" spans="1:6" s="34" customFormat="1" ht="13.15" customHeight="1" x14ac:dyDescent="0.2">
      <c r="A10" s="306" t="s">
        <v>223</v>
      </c>
      <c r="B10" s="297" t="s">
        <v>0</v>
      </c>
      <c r="C10" s="297">
        <v>0.10028929604628734</v>
      </c>
      <c r="D10" s="297">
        <v>-0.2124452234881683</v>
      </c>
      <c r="E10" s="297">
        <v>6.1206320943690162E-2</v>
      </c>
      <c r="F10" s="298">
        <v>-1.69832021660636E-2</v>
      </c>
    </row>
    <row r="11" spans="1:6" s="34" customFormat="1" ht="13.15" customHeight="1" x14ac:dyDescent="0.2">
      <c r="A11" s="291" t="s">
        <v>98</v>
      </c>
      <c r="B11" s="178"/>
      <c r="C11" s="412"/>
      <c r="D11" s="178"/>
      <c r="E11" s="178"/>
      <c r="F11" s="292"/>
    </row>
    <row r="12" spans="1:6" s="34" customFormat="1" ht="13.15" customHeight="1" x14ac:dyDescent="0.2">
      <c r="A12" s="306" t="s">
        <v>6</v>
      </c>
      <c r="B12" s="182">
        <v>1495</v>
      </c>
      <c r="C12" s="413">
        <v>1364</v>
      </c>
      <c r="D12" s="182">
        <v>625</v>
      </c>
      <c r="E12" s="182">
        <v>609</v>
      </c>
      <c r="F12" s="295"/>
    </row>
    <row r="13" spans="1:6" s="34" customFormat="1" ht="13.15" customHeight="1" x14ac:dyDescent="0.2">
      <c r="A13" s="306" t="s">
        <v>223</v>
      </c>
      <c r="B13" s="297" t="s">
        <v>0</v>
      </c>
      <c r="C13" s="297">
        <v>-8.7625418060200633E-2</v>
      </c>
      <c r="D13" s="297">
        <v>-0.5417888563049853</v>
      </c>
      <c r="E13" s="297">
        <v>-2.5599999999999956E-2</v>
      </c>
      <c r="F13" s="298">
        <v>-0.21833809145506197</v>
      </c>
    </row>
    <row r="14" spans="1:6" s="34" customFormat="1" ht="13.15" customHeight="1" x14ac:dyDescent="0.2">
      <c r="A14" s="291" t="s">
        <v>99</v>
      </c>
      <c r="B14" s="178"/>
      <c r="C14" s="412"/>
      <c r="D14" s="178"/>
      <c r="E14" s="178"/>
      <c r="F14" s="292"/>
    </row>
    <row r="15" spans="1:6" s="34" customFormat="1" ht="13.15" customHeight="1" x14ac:dyDescent="0.2">
      <c r="A15" s="306" t="s">
        <v>6</v>
      </c>
      <c r="B15" s="182">
        <v>4712</v>
      </c>
      <c r="C15" s="413">
        <v>5542</v>
      </c>
      <c r="D15" s="182">
        <v>5494</v>
      </c>
      <c r="E15" s="182">
        <v>6183</v>
      </c>
      <c r="F15" s="295"/>
    </row>
    <row r="16" spans="1:6" s="34" customFormat="1" ht="13.15" customHeight="1" x14ac:dyDescent="0.2">
      <c r="A16" s="410" t="s">
        <v>223</v>
      </c>
      <c r="B16" s="418" t="s">
        <v>100</v>
      </c>
      <c r="C16" s="302">
        <v>0.17614601018675713</v>
      </c>
      <c r="D16" s="302">
        <v>-8.6611331649224521E-3</v>
      </c>
      <c r="E16" s="302">
        <v>0.12540953767746643</v>
      </c>
      <c r="F16" s="303">
        <v>9.7631471566433703E-2</v>
      </c>
    </row>
    <row r="17" spans="1:5" ht="13.15" customHeight="1" x14ac:dyDescent="0.25">
      <c r="A17" s="1" t="s">
        <v>17</v>
      </c>
    </row>
    <row r="18" spans="1:5" ht="13.15" customHeight="1" x14ac:dyDescent="0.25">
      <c r="A18" s="573" t="s">
        <v>502</v>
      </c>
      <c r="B18" s="573"/>
      <c r="C18" s="573"/>
      <c r="D18" s="573"/>
      <c r="E18" s="573"/>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topLeftCell="A4" workbookViewId="0">
      <selection activeCell="A12" sqref="A12"/>
    </sheetView>
  </sheetViews>
  <sheetFormatPr defaultColWidth="9.28515625" defaultRowHeight="15" x14ac:dyDescent="0.25"/>
  <cols>
    <col min="1" max="1" width="31" style="2" customWidth="1"/>
    <col min="2" max="10" width="10.7109375" style="2" customWidth="1"/>
    <col min="11" max="16384" width="9.28515625" style="2"/>
  </cols>
  <sheetData>
    <row r="1" spans="1:15" s="34" customFormat="1" ht="13.15" customHeight="1" x14ac:dyDescent="0.2"/>
    <row r="2" spans="1:15" s="34" customFormat="1" ht="13.15" customHeight="1" x14ac:dyDescent="0.2">
      <c r="A2" s="579" t="s">
        <v>464</v>
      </c>
      <c r="B2" s="579"/>
      <c r="C2" s="579"/>
      <c r="D2" s="579"/>
      <c r="E2" s="579"/>
      <c r="F2" s="579"/>
      <c r="G2" s="579"/>
      <c r="H2" s="579"/>
      <c r="I2" s="579"/>
      <c r="J2" s="579"/>
      <c r="K2" s="579"/>
      <c r="L2" s="579"/>
      <c r="M2" s="579"/>
      <c r="N2" s="579"/>
      <c r="O2" s="579"/>
    </row>
    <row r="3" spans="1:15" s="34" customFormat="1" ht="13.15" customHeight="1" x14ac:dyDescent="0.2"/>
    <row r="4" spans="1:15" s="34" customFormat="1" ht="13.15" customHeight="1" x14ac:dyDescent="0.2">
      <c r="A4" s="419"/>
      <c r="B4" s="584" t="s">
        <v>6</v>
      </c>
      <c r="C4" s="585"/>
      <c r="D4" s="584" t="s">
        <v>11</v>
      </c>
      <c r="E4" s="585"/>
      <c r="F4" s="584" t="s">
        <v>12</v>
      </c>
      <c r="G4" s="585"/>
      <c r="H4" s="584" t="s">
        <v>13</v>
      </c>
      <c r="I4" s="585"/>
      <c r="J4" s="584" t="s">
        <v>3</v>
      </c>
      <c r="K4" s="585"/>
      <c r="L4" s="584" t="s">
        <v>4</v>
      </c>
      <c r="M4" s="585"/>
      <c r="N4" s="584" t="s">
        <v>5</v>
      </c>
      <c r="O4" s="585"/>
    </row>
    <row r="5" spans="1:15" s="34" customFormat="1" ht="13.15" customHeight="1" x14ac:dyDescent="0.2">
      <c r="A5" s="320" t="s">
        <v>101</v>
      </c>
      <c r="B5" s="420"/>
      <c r="C5" s="421"/>
      <c r="D5" s="420"/>
      <c r="E5" s="422"/>
      <c r="F5" s="420"/>
      <c r="G5" s="422"/>
      <c r="H5" s="420"/>
      <c r="I5" s="421"/>
      <c r="J5" s="420"/>
      <c r="K5" s="422"/>
      <c r="L5" s="420"/>
      <c r="M5" s="422"/>
      <c r="N5" s="420"/>
      <c r="O5" s="423"/>
    </row>
    <row r="6" spans="1:15" s="34" customFormat="1" ht="13.15" customHeight="1" x14ac:dyDescent="0.2">
      <c r="A6" s="325" t="s">
        <v>6</v>
      </c>
      <c r="B6" s="326">
        <v>3246</v>
      </c>
      <c r="C6" s="490">
        <v>1</v>
      </c>
      <c r="D6" s="326">
        <v>2051</v>
      </c>
      <c r="E6" s="327">
        <v>1</v>
      </c>
      <c r="F6" s="326">
        <v>783</v>
      </c>
      <c r="G6" s="327">
        <v>1</v>
      </c>
      <c r="H6" s="326">
        <v>412</v>
      </c>
      <c r="I6" s="490">
        <v>1</v>
      </c>
      <c r="J6" s="326">
        <v>2508</v>
      </c>
      <c r="K6" s="327">
        <v>1</v>
      </c>
      <c r="L6" s="326">
        <v>653</v>
      </c>
      <c r="M6" s="327">
        <v>1</v>
      </c>
      <c r="N6" s="326">
        <v>85</v>
      </c>
      <c r="O6" s="328">
        <v>1</v>
      </c>
    </row>
    <row r="7" spans="1:15" s="34" customFormat="1" ht="13.15" customHeight="1" x14ac:dyDescent="0.2">
      <c r="A7" s="320" t="s">
        <v>102</v>
      </c>
      <c r="B7" s="321"/>
      <c r="C7" s="491"/>
      <c r="D7" s="321"/>
      <c r="E7" s="323"/>
      <c r="F7" s="321"/>
      <c r="G7" s="323"/>
      <c r="H7" s="321"/>
      <c r="I7" s="491"/>
      <c r="J7" s="321"/>
      <c r="K7" s="323"/>
      <c r="L7" s="321"/>
      <c r="M7" s="323"/>
      <c r="N7" s="321"/>
      <c r="O7" s="324"/>
    </row>
    <row r="8" spans="1:15" s="34" customFormat="1" ht="13.15" customHeight="1" x14ac:dyDescent="0.2">
      <c r="A8" s="325" t="s">
        <v>103</v>
      </c>
      <c r="B8" s="326">
        <v>212</v>
      </c>
      <c r="C8" s="490">
        <v>6.5311152187307459E-2</v>
      </c>
      <c r="D8" s="326">
        <v>137</v>
      </c>
      <c r="E8" s="327">
        <v>6.6796684544124824E-2</v>
      </c>
      <c r="F8" s="326">
        <v>53</v>
      </c>
      <c r="G8" s="327">
        <v>6.7688378033205626E-2</v>
      </c>
      <c r="H8" s="326">
        <v>22</v>
      </c>
      <c r="I8" s="490">
        <v>5.3398058252427182E-2</v>
      </c>
      <c r="J8" s="326">
        <v>163</v>
      </c>
      <c r="K8" s="327">
        <v>6.4992025518341309E-2</v>
      </c>
      <c r="L8" s="326">
        <v>46</v>
      </c>
      <c r="M8" s="327">
        <v>7.0444104134762639E-2</v>
      </c>
      <c r="N8" s="326">
        <v>3</v>
      </c>
      <c r="O8" s="328">
        <v>3.5294117647058823E-2</v>
      </c>
    </row>
    <row r="9" spans="1:15" s="34" customFormat="1" ht="13.15" customHeight="1" x14ac:dyDescent="0.2">
      <c r="A9" s="325" t="s">
        <v>104</v>
      </c>
      <c r="B9" s="326">
        <v>66</v>
      </c>
      <c r="C9" s="490">
        <v>2.0332717190388171E-2</v>
      </c>
      <c r="D9" s="326">
        <v>34</v>
      </c>
      <c r="E9" s="327">
        <v>1.6577279375914189E-2</v>
      </c>
      <c r="F9" s="326">
        <v>30</v>
      </c>
      <c r="G9" s="327">
        <v>3.8314176245210725E-2</v>
      </c>
      <c r="H9" s="326">
        <v>2</v>
      </c>
      <c r="I9" s="490">
        <v>4.8543689320388345E-3</v>
      </c>
      <c r="J9" s="326">
        <v>56</v>
      </c>
      <c r="K9" s="327">
        <v>2.2328548644338118E-2</v>
      </c>
      <c r="L9" s="326">
        <v>10</v>
      </c>
      <c r="M9" s="327">
        <v>1.5313935681470138E-2</v>
      </c>
      <c r="N9" s="326">
        <v>0</v>
      </c>
      <c r="O9" s="328">
        <v>0</v>
      </c>
    </row>
    <row r="10" spans="1:15" s="34" customFormat="1" ht="13.15" customHeight="1" x14ac:dyDescent="0.2">
      <c r="A10" s="325" t="s">
        <v>105</v>
      </c>
      <c r="B10" s="326">
        <v>195</v>
      </c>
      <c r="C10" s="490">
        <v>6.007393715341959E-2</v>
      </c>
      <c r="D10" s="326">
        <v>131</v>
      </c>
      <c r="E10" s="327">
        <v>6.3871282301316432E-2</v>
      </c>
      <c r="F10" s="326">
        <v>42</v>
      </c>
      <c r="G10" s="327">
        <v>5.3639846743295021E-2</v>
      </c>
      <c r="H10" s="326">
        <v>22</v>
      </c>
      <c r="I10" s="490">
        <v>5.3398058252427182E-2</v>
      </c>
      <c r="J10" s="326">
        <v>146</v>
      </c>
      <c r="K10" s="327">
        <v>5.8213716108452954E-2</v>
      </c>
      <c r="L10" s="326">
        <v>42</v>
      </c>
      <c r="M10" s="327">
        <v>6.4318529862174581E-2</v>
      </c>
      <c r="N10" s="326">
        <v>7</v>
      </c>
      <c r="O10" s="328">
        <v>8.2352941176470587E-2</v>
      </c>
    </row>
    <row r="11" spans="1:15" s="34" customFormat="1" ht="13.15" customHeight="1" x14ac:dyDescent="0.2">
      <c r="A11" s="325" t="s">
        <v>106</v>
      </c>
      <c r="B11" s="326">
        <v>62</v>
      </c>
      <c r="C11" s="490">
        <v>1.9100431300061615E-2</v>
      </c>
      <c r="D11" s="326">
        <v>35</v>
      </c>
      <c r="E11" s="327">
        <v>1.7064846416382253E-2</v>
      </c>
      <c r="F11" s="326">
        <v>24</v>
      </c>
      <c r="G11" s="327">
        <v>3.0651340996168581E-2</v>
      </c>
      <c r="H11" s="326">
        <v>3</v>
      </c>
      <c r="I11" s="490">
        <v>7.2815533980582527E-3</v>
      </c>
      <c r="J11" s="326">
        <v>55</v>
      </c>
      <c r="K11" s="327">
        <v>2.1929824561403508E-2</v>
      </c>
      <c r="L11" s="326">
        <v>6</v>
      </c>
      <c r="M11" s="327">
        <v>9.1883614088820835E-3</v>
      </c>
      <c r="N11" s="326">
        <v>1</v>
      </c>
      <c r="O11" s="328">
        <v>1.1764705882352941E-2</v>
      </c>
    </row>
    <row r="12" spans="1:15" s="34" customFormat="1" ht="13.15" customHeight="1" x14ac:dyDescent="0.2">
      <c r="A12" s="325" t="s">
        <v>107</v>
      </c>
      <c r="B12" s="326">
        <v>69</v>
      </c>
      <c r="C12" s="490">
        <v>2.1256931608133085E-2</v>
      </c>
      <c r="D12" s="326">
        <v>42</v>
      </c>
      <c r="E12" s="327">
        <v>2.0477815699658702E-2</v>
      </c>
      <c r="F12" s="326">
        <v>23</v>
      </c>
      <c r="G12" s="327">
        <v>2.9374201787994891E-2</v>
      </c>
      <c r="H12" s="326">
        <v>4</v>
      </c>
      <c r="I12" s="490">
        <v>9.7087378640776691E-3</v>
      </c>
      <c r="J12" s="326">
        <v>59</v>
      </c>
      <c r="K12" s="327">
        <v>2.3524720893141945E-2</v>
      </c>
      <c r="L12" s="326">
        <v>10</v>
      </c>
      <c r="M12" s="327">
        <v>1.5313935681470138E-2</v>
      </c>
      <c r="N12" s="326">
        <v>0</v>
      </c>
      <c r="O12" s="328">
        <v>0</v>
      </c>
    </row>
    <row r="13" spans="1:15" s="34" customFormat="1" ht="13.15" customHeight="1" x14ac:dyDescent="0.2">
      <c r="A13" s="325" t="s">
        <v>108</v>
      </c>
      <c r="B13" s="326">
        <v>143</v>
      </c>
      <c r="C13" s="490">
        <v>4.4054220579174366E-2</v>
      </c>
      <c r="D13" s="326">
        <v>77</v>
      </c>
      <c r="E13" s="327">
        <v>3.7542662116040959E-2</v>
      </c>
      <c r="F13" s="326">
        <v>53</v>
      </c>
      <c r="G13" s="327">
        <v>6.7688378033205626E-2</v>
      </c>
      <c r="H13" s="326">
        <v>13</v>
      </c>
      <c r="I13" s="490">
        <v>3.1553398058252427E-2</v>
      </c>
      <c r="J13" s="326">
        <v>116</v>
      </c>
      <c r="K13" s="327">
        <v>4.6251993620414676E-2</v>
      </c>
      <c r="L13" s="326">
        <v>25</v>
      </c>
      <c r="M13" s="327">
        <v>3.8284839203675342E-2</v>
      </c>
      <c r="N13" s="326">
        <v>2</v>
      </c>
      <c r="O13" s="328">
        <v>2.3529411764705882E-2</v>
      </c>
    </row>
    <row r="14" spans="1:15" s="34" customFormat="1" ht="13.15" customHeight="1" x14ac:dyDescent="0.2">
      <c r="A14" s="325" t="s">
        <v>109</v>
      </c>
      <c r="B14" s="326">
        <v>80</v>
      </c>
      <c r="C14" s="490">
        <v>2.4645717806531114E-2</v>
      </c>
      <c r="D14" s="326">
        <v>42</v>
      </c>
      <c r="E14" s="327">
        <v>2.0477815699658702E-2</v>
      </c>
      <c r="F14" s="326">
        <v>34</v>
      </c>
      <c r="G14" s="327">
        <v>4.3422733077905493E-2</v>
      </c>
      <c r="H14" s="326">
        <v>4</v>
      </c>
      <c r="I14" s="490">
        <v>9.7087378640776691E-3</v>
      </c>
      <c r="J14" s="326">
        <v>67</v>
      </c>
      <c r="K14" s="327">
        <v>2.6714513556618819E-2</v>
      </c>
      <c r="L14" s="326">
        <v>12</v>
      </c>
      <c r="M14" s="327">
        <v>1.8376722817764167E-2</v>
      </c>
      <c r="N14" s="326">
        <v>1</v>
      </c>
      <c r="O14" s="328">
        <v>1.1764705882352941E-2</v>
      </c>
    </row>
    <row r="15" spans="1:15" s="34" customFormat="1" ht="13.15" customHeight="1" x14ac:dyDescent="0.2">
      <c r="A15" s="325" t="s">
        <v>110</v>
      </c>
      <c r="B15" s="326">
        <v>176</v>
      </c>
      <c r="C15" s="490">
        <v>5.4220579174368455E-2</v>
      </c>
      <c r="D15" s="326">
        <v>105</v>
      </c>
      <c r="E15" s="327">
        <v>5.1194539249146756E-2</v>
      </c>
      <c r="F15" s="326">
        <v>57</v>
      </c>
      <c r="G15" s="327">
        <v>7.2796934865900387E-2</v>
      </c>
      <c r="H15" s="326">
        <v>14</v>
      </c>
      <c r="I15" s="490">
        <v>3.3980582524271843E-2</v>
      </c>
      <c r="J15" s="326">
        <v>141</v>
      </c>
      <c r="K15" s="327">
        <v>5.6220095693779906E-2</v>
      </c>
      <c r="L15" s="326">
        <v>33</v>
      </c>
      <c r="M15" s="327">
        <v>5.0535987748851458E-2</v>
      </c>
      <c r="N15" s="326">
        <v>2</v>
      </c>
      <c r="O15" s="328">
        <v>2.3529411764705882E-2</v>
      </c>
    </row>
    <row r="16" spans="1:15" s="34" customFormat="1" ht="13.15" customHeight="1" x14ac:dyDescent="0.2">
      <c r="A16" s="325" t="s">
        <v>111</v>
      </c>
      <c r="B16" s="326">
        <v>78</v>
      </c>
      <c r="C16" s="490">
        <v>2.4029574861367836E-2</v>
      </c>
      <c r="D16" s="326">
        <v>46</v>
      </c>
      <c r="E16" s="327">
        <v>2.2428083861530959E-2</v>
      </c>
      <c r="F16" s="326">
        <v>29</v>
      </c>
      <c r="G16" s="327">
        <v>3.7037037037037035E-2</v>
      </c>
      <c r="H16" s="326">
        <v>3</v>
      </c>
      <c r="I16" s="490">
        <v>7.2815533980582527E-3</v>
      </c>
      <c r="J16" s="326">
        <v>67</v>
      </c>
      <c r="K16" s="327">
        <v>2.6714513556618819E-2</v>
      </c>
      <c r="L16" s="326">
        <v>11</v>
      </c>
      <c r="M16" s="327">
        <v>1.6845329249617153E-2</v>
      </c>
      <c r="N16" s="326">
        <v>0</v>
      </c>
      <c r="O16" s="328">
        <v>0</v>
      </c>
    </row>
    <row r="17" spans="1:15" s="34" customFormat="1" ht="13.15" customHeight="1" x14ac:dyDescent="0.2">
      <c r="A17" s="325" t="s">
        <v>112</v>
      </c>
      <c r="B17" s="326">
        <v>180</v>
      </c>
      <c r="C17" s="490">
        <v>5.545286506469501E-2</v>
      </c>
      <c r="D17" s="326">
        <v>86</v>
      </c>
      <c r="E17" s="327">
        <v>4.1930765480253533E-2</v>
      </c>
      <c r="F17" s="326">
        <v>67</v>
      </c>
      <c r="G17" s="327">
        <v>8.5568326947637288E-2</v>
      </c>
      <c r="H17" s="326">
        <v>27</v>
      </c>
      <c r="I17" s="490">
        <v>6.553398058252427E-2</v>
      </c>
      <c r="J17" s="326">
        <v>153</v>
      </c>
      <c r="K17" s="327">
        <v>6.1004784688995214E-2</v>
      </c>
      <c r="L17" s="326">
        <v>25</v>
      </c>
      <c r="M17" s="327">
        <v>3.8284839203675342E-2</v>
      </c>
      <c r="N17" s="326">
        <v>2</v>
      </c>
      <c r="O17" s="328">
        <v>2.3529411764705882E-2</v>
      </c>
    </row>
    <row r="18" spans="1:15" s="34" customFormat="1" ht="13.15" customHeight="1" x14ac:dyDescent="0.2">
      <c r="A18" s="325" t="s">
        <v>113</v>
      </c>
      <c r="B18" s="326">
        <v>664</v>
      </c>
      <c r="C18" s="490">
        <v>0.20455945779420825</v>
      </c>
      <c r="D18" s="326">
        <v>447</v>
      </c>
      <c r="E18" s="327">
        <v>0.21794246708922477</v>
      </c>
      <c r="F18" s="326">
        <v>78</v>
      </c>
      <c r="G18" s="327">
        <v>9.9616858237547887E-2</v>
      </c>
      <c r="H18" s="326">
        <v>139</v>
      </c>
      <c r="I18" s="490">
        <v>0.33737864077669905</v>
      </c>
      <c r="J18" s="326">
        <v>486</v>
      </c>
      <c r="K18" s="327">
        <v>0.19377990430622011</v>
      </c>
      <c r="L18" s="326">
        <v>142</v>
      </c>
      <c r="M18" s="327">
        <v>0.21745788667687596</v>
      </c>
      <c r="N18" s="326">
        <v>36</v>
      </c>
      <c r="O18" s="328">
        <v>0.42352941176470588</v>
      </c>
    </row>
    <row r="19" spans="1:15" s="34" customFormat="1" ht="13.15" customHeight="1" x14ac:dyDescent="0.2">
      <c r="A19" s="325" t="s">
        <v>114</v>
      </c>
      <c r="B19" s="326">
        <v>52</v>
      </c>
      <c r="C19" s="490">
        <v>1.6019716574245224E-2</v>
      </c>
      <c r="D19" s="326">
        <v>29</v>
      </c>
      <c r="E19" s="327">
        <v>1.4139444173573866E-2</v>
      </c>
      <c r="F19" s="326">
        <v>21</v>
      </c>
      <c r="G19" s="327">
        <v>2.681992337164751E-2</v>
      </c>
      <c r="H19" s="326">
        <v>2</v>
      </c>
      <c r="I19" s="490">
        <v>4.8543689320388345E-3</v>
      </c>
      <c r="J19" s="326">
        <v>44</v>
      </c>
      <c r="K19" s="327">
        <v>1.7543859649122806E-2</v>
      </c>
      <c r="L19" s="326">
        <v>7</v>
      </c>
      <c r="M19" s="327">
        <v>1.0719754977029096E-2</v>
      </c>
      <c r="N19" s="326">
        <v>1</v>
      </c>
      <c r="O19" s="328">
        <v>1.1764705882352941E-2</v>
      </c>
    </row>
    <row r="20" spans="1:15" s="34" customFormat="1" ht="13.15" customHeight="1" x14ac:dyDescent="0.2">
      <c r="A20" s="325" t="s">
        <v>115</v>
      </c>
      <c r="B20" s="326">
        <v>445</v>
      </c>
      <c r="C20" s="490">
        <v>0.13709180529882933</v>
      </c>
      <c r="D20" s="326">
        <v>292</v>
      </c>
      <c r="E20" s="327">
        <v>0.14236957581667478</v>
      </c>
      <c r="F20" s="326">
        <v>80</v>
      </c>
      <c r="G20" s="327">
        <v>0.10217113665389528</v>
      </c>
      <c r="H20" s="326">
        <v>73</v>
      </c>
      <c r="I20" s="490">
        <v>0.17718446601941748</v>
      </c>
      <c r="J20" s="326">
        <v>324</v>
      </c>
      <c r="K20" s="327">
        <v>0.12918660287081341</v>
      </c>
      <c r="L20" s="326">
        <v>103</v>
      </c>
      <c r="M20" s="327">
        <v>0.15773353751914243</v>
      </c>
      <c r="N20" s="326">
        <v>18</v>
      </c>
      <c r="O20" s="328">
        <v>0.21176470588235294</v>
      </c>
    </row>
    <row r="21" spans="1:15" s="34" customFormat="1" ht="13.15" customHeight="1" x14ac:dyDescent="0.2">
      <c r="A21" s="325" t="s">
        <v>116</v>
      </c>
      <c r="B21" s="326">
        <v>159</v>
      </c>
      <c r="C21" s="490">
        <v>4.8983364140480594E-2</v>
      </c>
      <c r="D21" s="326">
        <v>99</v>
      </c>
      <c r="E21" s="327">
        <v>4.8269137006338371E-2</v>
      </c>
      <c r="F21" s="326">
        <v>46</v>
      </c>
      <c r="G21" s="327">
        <v>5.8748403575989781E-2</v>
      </c>
      <c r="H21" s="326">
        <v>14</v>
      </c>
      <c r="I21" s="490">
        <v>3.3980582524271843E-2</v>
      </c>
      <c r="J21" s="326">
        <v>129</v>
      </c>
      <c r="K21" s="327">
        <v>5.1435406698564591E-2</v>
      </c>
      <c r="L21" s="326">
        <v>28</v>
      </c>
      <c r="M21" s="327">
        <v>4.2879019908116385E-2</v>
      </c>
      <c r="N21" s="326">
        <v>2</v>
      </c>
      <c r="O21" s="328">
        <v>2.3529411764705882E-2</v>
      </c>
    </row>
    <row r="22" spans="1:15" s="34" customFormat="1" ht="13.15" customHeight="1" x14ac:dyDescent="0.2">
      <c r="A22" s="325" t="s">
        <v>117</v>
      </c>
      <c r="B22" s="326">
        <v>190</v>
      </c>
      <c r="C22" s="490">
        <v>5.8533579790511402E-2</v>
      </c>
      <c r="D22" s="326">
        <v>135</v>
      </c>
      <c r="E22" s="327">
        <v>6.5821550463188688E-2</v>
      </c>
      <c r="F22" s="326">
        <v>35</v>
      </c>
      <c r="G22" s="327">
        <v>4.4699872286079183E-2</v>
      </c>
      <c r="H22" s="326">
        <v>20</v>
      </c>
      <c r="I22" s="490">
        <v>4.8543689320388349E-2</v>
      </c>
      <c r="J22" s="326">
        <v>146</v>
      </c>
      <c r="K22" s="327">
        <v>5.8213716108452954E-2</v>
      </c>
      <c r="L22" s="326">
        <v>42</v>
      </c>
      <c r="M22" s="327">
        <v>6.4318529862174581E-2</v>
      </c>
      <c r="N22" s="326">
        <v>2</v>
      </c>
      <c r="O22" s="328">
        <v>2.3529411764705882E-2</v>
      </c>
    </row>
    <row r="23" spans="1:15" s="34" customFormat="1" ht="13.15" customHeight="1" x14ac:dyDescent="0.2">
      <c r="A23" s="325" t="s">
        <v>118</v>
      </c>
      <c r="B23" s="326">
        <v>71</v>
      </c>
      <c r="C23" s="490">
        <v>2.1873074553296366E-2</v>
      </c>
      <c r="D23" s="326">
        <v>46</v>
      </c>
      <c r="E23" s="327">
        <v>2.2428083861530959E-2</v>
      </c>
      <c r="F23" s="326">
        <v>19</v>
      </c>
      <c r="G23" s="327">
        <v>2.4265644955300127E-2</v>
      </c>
      <c r="H23" s="326">
        <v>6</v>
      </c>
      <c r="I23" s="490">
        <v>1.4563106796116505E-2</v>
      </c>
      <c r="J23" s="326">
        <v>55</v>
      </c>
      <c r="K23" s="327">
        <v>2.1929824561403508E-2</v>
      </c>
      <c r="L23" s="326">
        <v>14</v>
      </c>
      <c r="M23" s="327">
        <v>2.1439509954058193E-2</v>
      </c>
      <c r="N23" s="326">
        <v>2</v>
      </c>
      <c r="O23" s="328">
        <v>2.3529411764705882E-2</v>
      </c>
    </row>
    <row r="24" spans="1:15" s="34" customFormat="1" ht="13.15" customHeight="1" x14ac:dyDescent="0.2">
      <c r="A24" s="325" t="s">
        <v>119</v>
      </c>
      <c r="B24" s="326">
        <v>78</v>
      </c>
      <c r="C24" s="490">
        <v>2.4029574861367836E-2</v>
      </c>
      <c r="D24" s="326">
        <v>48</v>
      </c>
      <c r="E24" s="327">
        <v>2.3403217942467091E-2</v>
      </c>
      <c r="F24" s="326">
        <v>25</v>
      </c>
      <c r="G24" s="327">
        <v>3.1928480204342274E-2</v>
      </c>
      <c r="H24" s="326">
        <v>5</v>
      </c>
      <c r="I24" s="490">
        <v>1.2135922330097087E-2</v>
      </c>
      <c r="J24" s="326">
        <v>62</v>
      </c>
      <c r="K24" s="327">
        <v>2.4720893141945772E-2</v>
      </c>
      <c r="L24" s="326">
        <v>14</v>
      </c>
      <c r="M24" s="327">
        <v>2.1439509954058193E-2</v>
      </c>
      <c r="N24" s="326">
        <v>2</v>
      </c>
      <c r="O24" s="328">
        <v>2.3529411764705882E-2</v>
      </c>
    </row>
    <row r="25" spans="1:15" s="34" customFormat="1" ht="13.15" customHeight="1" x14ac:dyDescent="0.2">
      <c r="A25" s="325" t="s">
        <v>120</v>
      </c>
      <c r="B25" s="326">
        <v>133</v>
      </c>
      <c r="C25" s="490">
        <v>4.0973505853357982E-2</v>
      </c>
      <c r="D25" s="326">
        <v>82</v>
      </c>
      <c r="E25" s="327">
        <v>3.9980497318381276E-2</v>
      </c>
      <c r="F25" s="326">
        <v>45</v>
      </c>
      <c r="G25" s="327">
        <v>5.7471264367816091E-2</v>
      </c>
      <c r="H25" s="326">
        <v>6</v>
      </c>
      <c r="I25" s="490">
        <v>1.4563106796116505E-2</v>
      </c>
      <c r="J25" s="326">
        <v>106</v>
      </c>
      <c r="K25" s="327">
        <v>4.2264752791068581E-2</v>
      </c>
      <c r="L25" s="326">
        <v>25</v>
      </c>
      <c r="M25" s="327">
        <v>3.8284839203675342E-2</v>
      </c>
      <c r="N25" s="326">
        <v>2</v>
      </c>
      <c r="O25" s="328">
        <v>2.3529411764705882E-2</v>
      </c>
    </row>
    <row r="26" spans="1:15" s="34" customFormat="1" ht="13.15" customHeight="1" x14ac:dyDescent="0.2">
      <c r="A26" s="325" t="s">
        <v>121</v>
      </c>
      <c r="B26" s="326">
        <v>77</v>
      </c>
      <c r="C26" s="490">
        <v>2.3721503388786199E-2</v>
      </c>
      <c r="D26" s="326">
        <v>71</v>
      </c>
      <c r="E26" s="327">
        <v>3.4617259873232567E-2</v>
      </c>
      <c r="F26" s="326">
        <v>2</v>
      </c>
      <c r="G26" s="327">
        <v>2.554278416347382E-3</v>
      </c>
      <c r="H26" s="326">
        <v>4</v>
      </c>
      <c r="I26" s="490">
        <v>9.7087378640776691E-3</v>
      </c>
      <c r="J26" s="326">
        <v>45</v>
      </c>
      <c r="K26" s="327">
        <v>1.7942583732057416E-2</v>
      </c>
      <c r="L26" s="326">
        <v>31</v>
      </c>
      <c r="M26" s="327">
        <v>4.7473200612557429E-2</v>
      </c>
      <c r="N26" s="326">
        <v>1</v>
      </c>
      <c r="O26" s="328">
        <v>1.1764705882352941E-2</v>
      </c>
    </row>
    <row r="27" spans="1:15" s="34" customFormat="1" ht="13.15" customHeight="1" x14ac:dyDescent="0.2">
      <c r="A27" s="325" t="s">
        <v>122</v>
      </c>
      <c r="B27" s="326">
        <v>33</v>
      </c>
      <c r="C27" s="490">
        <v>1.0166358595194085E-2</v>
      </c>
      <c r="D27" s="326">
        <v>15</v>
      </c>
      <c r="E27" s="327">
        <v>7.3135056070209653E-3</v>
      </c>
      <c r="F27" s="326">
        <v>6</v>
      </c>
      <c r="G27" s="327">
        <v>7.6628352490421452E-3</v>
      </c>
      <c r="H27" s="326">
        <v>12</v>
      </c>
      <c r="I27" s="490">
        <v>2.9126213592233011E-2</v>
      </c>
      <c r="J27" s="326">
        <v>27</v>
      </c>
      <c r="K27" s="327">
        <v>1.076555023923445E-2</v>
      </c>
      <c r="L27" s="326">
        <v>6</v>
      </c>
      <c r="M27" s="327">
        <v>9.1883614088820835E-3</v>
      </c>
      <c r="N27" s="326">
        <v>0</v>
      </c>
      <c r="O27" s="328">
        <v>0</v>
      </c>
    </row>
    <row r="28" spans="1:15" s="34" customFormat="1" ht="13.15" customHeight="1" x14ac:dyDescent="0.2">
      <c r="A28" s="325" t="s">
        <v>123</v>
      </c>
      <c r="B28" s="326">
        <v>24</v>
      </c>
      <c r="C28" s="490">
        <v>7.3937153419593345E-3</v>
      </c>
      <c r="D28" s="326">
        <v>17</v>
      </c>
      <c r="E28" s="327">
        <v>8.2886396879570945E-3</v>
      </c>
      <c r="F28" s="326">
        <v>2</v>
      </c>
      <c r="G28" s="327">
        <v>2.554278416347382E-3</v>
      </c>
      <c r="H28" s="326">
        <v>5</v>
      </c>
      <c r="I28" s="490">
        <v>1.2135922330097087E-2</v>
      </c>
      <c r="J28" s="326">
        <v>18</v>
      </c>
      <c r="K28" s="327">
        <v>7.1770334928229667E-3</v>
      </c>
      <c r="L28" s="326">
        <v>6</v>
      </c>
      <c r="M28" s="327">
        <v>9.1883614088820835E-3</v>
      </c>
      <c r="N28" s="326">
        <v>0</v>
      </c>
      <c r="O28" s="328">
        <v>0</v>
      </c>
    </row>
    <row r="29" spans="1:15" s="34" customFormat="1" ht="13.15" customHeight="1" x14ac:dyDescent="0.2">
      <c r="A29" s="325" t="s">
        <v>124</v>
      </c>
      <c r="B29" s="326">
        <v>54</v>
      </c>
      <c r="C29" s="490">
        <v>1.6635859519408502E-2</v>
      </c>
      <c r="D29" s="326">
        <v>30</v>
      </c>
      <c r="E29" s="327">
        <v>1.4627011214041931E-2</v>
      </c>
      <c r="F29" s="326">
        <v>12</v>
      </c>
      <c r="G29" s="327">
        <v>1.532567049808429E-2</v>
      </c>
      <c r="H29" s="326">
        <v>12</v>
      </c>
      <c r="I29" s="490">
        <v>2.9126213592233011E-2</v>
      </c>
      <c r="J29" s="326">
        <v>39</v>
      </c>
      <c r="K29" s="327">
        <v>1.555023923444976E-2</v>
      </c>
      <c r="L29" s="326">
        <v>14</v>
      </c>
      <c r="M29" s="327">
        <v>2.1439509954058193E-2</v>
      </c>
      <c r="N29" s="326">
        <v>1</v>
      </c>
      <c r="O29" s="328">
        <v>1.1764705882352941E-2</v>
      </c>
    </row>
    <row r="30" spans="1:15" s="34" customFormat="1" ht="13.15" customHeight="1" x14ac:dyDescent="0.2">
      <c r="A30" s="426" t="s">
        <v>311</v>
      </c>
      <c r="B30" s="337">
        <v>5</v>
      </c>
      <c r="C30" s="492">
        <v>1.5403573629081946E-3</v>
      </c>
      <c r="D30" s="337">
        <v>5</v>
      </c>
      <c r="E30" s="338">
        <v>2.4378352023403218E-3</v>
      </c>
      <c r="F30" s="337">
        <v>0</v>
      </c>
      <c r="G30" s="338">
        <v>0</v>
      </c>
      <c r="H30" s="337">
        <v>0</v>
      </c>
      <c r="I30" s="492">
        <v>0</v>
      </c>
      <c r="J30" s="337">
        <v>4</v>
      </c>
      <c r="K30" s="338">
        <v>1.594896331738437E-3</v>
      </c>
      <c r="L30" s="337">
        <v>1</v>
      </c>
      <c r="M30" s="338">
        <v>1.5313935681470138E-3</v>
      </c>
      <c r="N30" s="337">
        <v>0</v>
      </c>
      <c r="O30" s="339">
        <v>0</v>
      </c>
    </row>
    <row r="31" spans="1:15" ht="13.15" customHeight="1" x14ac:dyDescent="0.25">
      <c r="A31" s="493" t="s">
        <v>17</v>
      </c>
      <c r="B31" s="494"/>
      <c r="C31" s="494"/>
      <c r="D31" s="494"/>
      <c r="E31" s="494"/>
      <c r="F31" s="494"/>
      <c r="G31" s="494"/>
      <c r="H31" s="494"/>
      <c r="I31" s="494"/>
      <c r="J31" s="494"/>
      <c r="K31" s="494"/>
      <c r="L31" s="494"/>
      <c r="M31" s="494"/>
      <c r="N31" s="494"/>
      <c r="O31" s="494"/>
    </row>
    <row r="32" spans="1:15" ht="13.15" customHeight="1" x14ac:dyDescent="0.25">
      <c r="A32" s="573" t="s">
        <v>502</v>
      </c>
      <c r="B32" s="573"/>
      <c r="C32" s="573"/>
      <c r="D32" s="573"/>
      <c r="E32" s="573"/>
    </row>
    <row r="33" spans="1:1" s="1" customFormat="1" ht="11.25"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opLeftCell="A7" workbookViewId="0">
      <selection activeCell="A12" sqref="A12"/>
    </sheetView>
  </sheetViews>
  <sheetFormatPr defaultColWidth="9.28515625" defaultRowHeight="15" x14ac:dyDescent="0.25"/>
  <cols>
    <col min="1" max="1" width="31" style="2" customWidth="1"/>
    <col min="2" max="9" width="10.7109375" style="2" customWidth="1"/>
    <col min="10" max="16384" width="9.28515625" style="2"/>
  </cols>
  <sheetData>
    <row r="1" spans="1:11" s="34" customFormat="1" ht="13.15" customHeight="1" x14ac:dyDescent="0.2"/>
    <row r="2" spans="1:11" s="34" customFormat="1" ht="13.15" customHeight="1" x14ac:dyDescent="0.2">
      <c r="A2" s="579" t="s">
        <v>465</v>
      </c>
      <c r="B2" s="579"/>
      <c r="C2" s="579"/>
      <c r="D2" s="579"/>
      <c r="E2" s="579"/>
      <c r="F2" s="579"/>
      <c r="G2" s="579"/>
      <c r="H2" s="579"/>
      <c r="I2" s="579"/>
    </row>
    <row r="3" spans="1:11" s="34" customFormat="1" ht="13.15" customHeight="1" x14ac:dyDescent="0.2"/>
    <row r="4" spans="1:11" s="34" customFormat="1" ht="13.15" customHeight="1" x14ac:dyDescent="0.2">
      <c r="A4" s="319"/>
      <c r="B4" s="584">
        <v>2020</v>
      </c>
      <c r="C4" s="585"/>
      <c r="D4" s="584">
        <v>2021</v>
      </c>
      <c r="E4" s="585"/>
      <c r="F4" s="584">
        <v>2022</v>
      </c>
      <c r="G4" s="585"/>
      <c r="H4" s="584">
        <v>2023</v>
      </c>
      <c r="I4" s="587"/>
    </row>
    <row r="5" spans="1:11" s="34" customFormat="1" ht="13.15" customHeight="1" x14ac:dyDescent="0.2">
      <c r="A5" s="320" t="s">
        <v>101</v>
      </c>
      <c r="B5" s="420"/>
      <c r="C5" s="427"/>
      <c r="D5" s="420"/>
      <c r="E5" s="422"/>
      <c r="F5" s="420"/>
      <c r="G5" s="422"/>
      <c r="H5" s="420"/>
      <c r="I5" s="428"/>
    </row>
    <row r="6" spans="1:11" s="34" customFormat="1" ht="13.15" customHeight="1" x14ac:dyDescent="0.2">
      <c r="A6" s="325" t="s">
        <v>6</v>
      </c>
      <c r="B6" s="343">
        <v>3746</v>
      </c>
      <c r="C6" s="327">
        <v>1</v>
      </c>
      <c r="D6" s="326">
        <v>3449</v>
      </c>
      <c r="E6" s="327">
        <v>1</v>
      </c>
      <c r="F6" s="326">
        <v>3282</v>
      </c>
      <c r="G6" s="327">
        <v>1.0015257857796764</v>
      </c>
      <c r="H6" s="326">
        <v>3246</v>
      </c>
      <c r="I6" s="328">
        <v>1.0015427337241591</v>
      </c>
      <c r="J6" s="509"/>
      <c r="K6" s="509"/>
    </row>
    <row r="7" spans="1:11" s="34" customFormat="1" ht="13.15" customHeight="1" x14ac:dyDescent="0.2">
      <c r="A7" s="320" t="s">
        <v>102</v>
      </c>
      <c r="B7" s="420"/>
      <c r="C7" s="323"/>
      <c r="D7" s="321"/>
      <c r="E7" s="323"/>
      <c r="F7" s="321"/>
      <c r="G7" s="323"/>
      <c r="H7" s="321"/>
      <c r="I7" s="324"/>
    </row>
    <row r="8" spans="1:11" s="34" customFormat="1" ht="13.15" customHeight="1" x14ac:dyDescent="0.2">
      <c r="A8" s="325" t="s">
        <v>103</v>
      </c>
      <c r="B8" s="343">
        <v>244</v>
      </c>
      <c r="C8" s="327">
        <v>6.4205772314270437E-2</v>
      </c>
      <c r="D8" s="326">
        <v>225</v>
      </c>
      <c r="E8" s="327">
        <v>6.5312046444121918E-2</v>
      </c>
      <c r="F8" s="326">
        <v>214</v>
      </c>
      <c r="G8" s="327">
        <v>6.4303631370155628E-2</v>
      </c>
      <c r="H8" s="326">
        <v>212</v>
      </c>
      <c r="I8" s="328">
        <v>6.5411909904350515E-2</v>
      </c>
    </row>
    <row r="9" spans="1:11" s="34" customFormat="1" ht="13.15" customHeight="1" x14ac:dyDescent="0.2">
      <c r="A9" s="325" t="s">
        <v>104</v>
      </c>
      <c r="B9" s="343">
        <v>71</v>
      </c>
      <c r="C9" s="327">
        <v>1.8973810796365578E-2</v>
      </c>
      <c r="D9" s="326">
        <v>69</v>
      </c>
      <c r="E9" s="327">
        <v>2.0029027576197386E-2</v>
      </c>
      <c r="F9" s="326">
        <v>67</v>
      </c>
      <c r="G9" s="327">
        <v>2.0445529447665547E-2</v>
      </c>
      <c r="H9" s="326">
        <v>66</v>
      </c>
      <c r="I9" s="328">
        <v>2.0364085158901573E-2</v>
      </c>
    </row>
    <row r="10" spans="1:11" s="34" customFormat="1" ht="13.15" customHeight="1" x14ac:dyDescent="0.2">
      <c r="A10" s="325" t="s">
        <v>105</v>
      </c>
      <c r="B10" s="343">
        <v>237</v>
      </c>
      <c r="C10" s="327">
        <v>6.333511491181186E-2</v>
      </c>
      <c r="D10" s="326">
        <v>207</v>
      </c>
      <c r="E10" s="327">
        <v>6.0087082728592166E-2</v>
      </c>
      <c r="F10" s="326">
        <v>197</v>
      </c>
      <c r="G10" s="327">
        <v>6.0115959719255416E-2</v>
      </c>
      <c r="H10" s="326">
        <v>195</v>
      </c>
      <c r="I10" s="328">
        <v>6.0166615242209197E-2</v>
      </c>
    </row>
    <row r="11" spans="1:11" s="34" customFormat="1" ht="13.15" customHeight="1" x14ac:dyDescent="0.2">
      <c r="A11" s="325" t="s">
        <v>106</v>
      </c>
      <c r="B11" s="343">
        <v>69</v>
      </c>
      <c r="C11" s="327">
        <v>1.8439337252805985E-2</v>
      </c>
      <c r="D11" s="326">
        <v>64</v>
      </c>
      <c r="E11" s="327">
        <v>1.857764876632801E-2</v>
      </c>
      <c r="F11" s="326">
        <v>64</v>
      </c>
      <c r="G11" s="327">
        <v>1.9530057979859627E-2</v>
      </c>
      <c r="H11" s="326">
        <v>62</v>
      </c>
      <c r="I11" s="328">
        <v>1.9129898179574206E-2</v>
      </c>
    </row>
    <row r="12" spans="1:11" s="34" customFormat="1" ht="13.15" customHeight="1" x14ac:dyDescent="0.2">
      <c r="A12" s="325" t="s">
        <v>107</v>
      </c>
      <c r="B12" s="343">
        <v>79</v>
      </c>
      <c r="C12" s="327">
        <v>2.1111704970603957E-2</v>
      </c>
      <c r="D12" s="326">
        <v>72</v>
      </c>
      <c r="E12" s="327">
        <v>2.0899854862119014E-2</v>
      </c>
      <c r="F12" s="326">
        <v>71</v>
      </c>
      <c r="G12" s="327">
        <v>2.1666158071406774E-2</v>
      </c>
      <c r="H12" s="326">
        <v>69</v>
      </c>
      <c r="I12" s="328">
        <v>2.1289725393397099E-2</v>
      </c>
    </row>
    <row r="13" spans="1:11" s="34" customFormat="1" ht="13.15" customHeight="1" x14ac:dyDescent="0.2">
      <c r="A13" s="325" t="s">
        <v>108</v>
      </c>
      <c r="B13" s="343">
        <v>162</v>
      </c>
      <c r="C13" s="327">
        <v>4.3292357028327101E-2</v>
      </c>
      <c r="D13" s="326">
        <v>152</v>
      </c>
      <c r="E13" s="327">
        <v>4.4121915820029028E-2</v>
      </c>
      <c r="F13" s="326">
        <v>145</v>
      </c>
      <c r="G13" s="327">
        <v>4.3247787610619468E-2</v>
      </c>
      <c r="H13" s="326">
        <v>143</v>
      </c>
      <c r="I13" s="328">
        <v>4.4122184510953406E-2</v>
      </c>
    </row>
    <row r="14" spans="1:11" s="34" customFormat="1" ht="13.15" customHeight="1" x14ac:dyDescent="0.2">
      <c r="A14" s="325" t="s">
        <v>109</v>
      </c>
      <c r="B14" s="343">
        <v>86</v>
      </c>
      <c r="C14" s="327">
        <v>2.2982362373062535E-2</v>
      </c>
      <c r="D14" s="326">
        <v>83</v>
      </c>
      <c r="E14" s="327">
        <v>2.4092888243831639E-2</v>
      </c>
      <c r="F14" s="326">
        <v>80</v>
      </c>
      <c r="G14" s="327">
        <v>2.4412572474824534E-2</v>
      </c>
      <c r="H14" s="326">
        <v>80</v>
      </c>
      <c r="I14" s="328">
        <v>2.4683739586547362E-2</v>
      </c>
    </row>
    <row r="15" spans="1:11" s="34" customFormat="1" ht="13.15" customHeight="1" x14ac:dyDescent="0.2">
      <c r="A15" s="325" t="s">
        <v>110</v>
      </c>
      <c r="B15" s="343">
        <v>195</v>
      </c>
      <c r="C15" s="327">
        <v>5.2111170497060398E-2</v>
      </c>
      <c r="D15" s="326">
        <v>184</v>
      </c>
      <c r="E15" s="327">
        <v>5.341074020319303E-2</v>
      </c>
      <c r="F15" s="326">
        <v>178</v>
      </c>
      <c r="G15" s="327">
        <v>5.4317973756484589E-2</v>
      </c>
      <c r="H15" s="326">
        <v>176</v>
      </c>
      <c r="I15" s="328">
        <v>5.4304227090404195E-2</v>
      </c>
    </row>
    <row r="16" spans="1:11" s="34" customFormat="1" ht="13.15" customHeight="1" x14ac:dyDescent="0.2">
      <c r="A16" s="325" t="s">
        <v>111</v>
      </c>
      <c r="B16" s="343">
        <v>84</v>
      </c>
      <c r="C16" s="327">
        <v>2.2447888829502941E-2</v>
      </c>
      <c r="D16" s="326">
        <v>81</v>
      </c>
      <c r="E16" s="327">
        <v>2.351233671988389E-2</v>
      </c>
      <c r="F16" s="326">
        <v>79</v>
      </c>
      <c r="G16" s="327">
        <v>2.4107415318889228E-2</v>
      </c>
      <c r="H16" s="326">
        <v>78</v>
      </c>
      <c r="I16" s="328">
        <v>2.4066646096883679E-2</v>
      </c>
    </row>
    <row r="17" spans="1:10" s="34" customFormat="1" ht="13.15" customHeight="1" x14ac:dyDescent="0.2">
      <c r="A17" s="325" t="s">
        <v>112</v>
      </c>
      <c r="B17" s="343">
        <v>207</v>
      </c>
      <c r="C17" s="327">
        <v>5.5318011758417961E-2</v>
      </c>
      <c r="D17" s="326">
        <v>192</v>
      </c>
      <c r="E17" s="327">
        <v>5.5732946298984037E-2</v>
      </c>
      <c r="F17" s="326">
        <v>185</v>
      </c>
      <c r="G17" s="327">
        <v>5.6454073848031736E-2</v>
      </c>
      <c r="H17" s="326">
        <v>180</v>
      </c>
      <c r="I17" s="328">
        <v>5.5538414069731562E-2</v>
      </c>
    </row>
    <row r="18" spans="1:10" s="34" customFormat="1" ht="13.15" customHeight="1" x14ac:dyDescent="0.2">
      <c r="A18" s="325" t="s">
        <v>113</v>
      </c>
      <c r="B18" s="343">
        <v>806</v>
      </c>
      <c r="C18" s="327">
        <v>0.21539283805451631</v>
      </c>
      <c r="D18" s="326">
        <v>729</v>
      </c>
      <c r="E18" s="327">
        <v>0.21161103047895502</v>
      </c>
      <c r="F18" s="326">
        <v>673</v>
      </c>
      <c r="G18" s="327">
        <v>0.20537076594446141</v>
      </c>
      <c r="H18" s="326">
        <v>664</v>
      </c>
      <c r="I18" s="328">
        <v>0.2048750385683431</v>
      </c>
      <c r="J18" s="509"/>
    </row>
    <row r="19" spans="1:10" s="34" customFormat="1" ht="13.15" customHeight="1" x14ac:dyDescent="0.2">
      <c r="A19" s="325" t="s">
        <v>114</v>
      </c>
      <c r="B19" s="343">
        <v>56</v>
      </c>
      <c r="C19" s="327">
        <v>1.4965259219668627E-2</v>
      </c>
      <c r="D19" s="326">
        <v>53</v>
      </c>
      <c r="E19" s="327">
        <v>1.5384615384615385E-2</v>
      </c>
      <c r="F19" s="326">
        <v>52</v>
      </c>
      <c r="G19" s="327">
        <v>1.4868172108635946E-2</v>
      </c>
      <c r="H19" s="326">
        <v>52</v>
      </c>
      <c r="I19" s="328">
        <v>1.6044430731255787E-2</v>
      </c>
    </row>
    <row r="20" spans="1:10" s="34" customFormat="1" ht="13.15" customHeight="1" x14ac:dyDescent="0.2">
      <c r="A20" s="325" t="s">
        <v>115</v>
      </c>
      <c r="B20" s="343">
        <v>528</v>
      </c>
      <c r="C20" s="327">
        <v>0.14110101549973275</v>
      </c>
      <c r="D20" s="326">
        <v>483</v>
      </c>
      <c r="E20" s="327">
        <v>0.14020319303338172</v>
      </c>
      <c r="F20" s="326">
        <v>453</v>
      </c>
      <c r="G20" s="327">
        <v>0.13823619163869394</v>
      </c>
      <c r="H20" s="326">
        <v>445</v>
      </c>
      <c r="I20" s="328">
        <v>0.1373033014501697</v>
      </c>
      <c r="J20" s="509"/>
    </row>
    <row r="21" spans="1:10" s="34" customFormat="1" ht="13.15" customHeight="1" x14ac:dyDescent="0.2">
      <c r="A21" s="325" t="s">
        <v>116</v>
      </c>
      <c r="B21" s="343">
        <v>169</v>
      </c>
      <c r="C21" s="327">
        <v>4.5163014430785679E-2</v>
      </c>
      <c r="D21" s="326">
        <v>166</v>
      </c>
      <c r="E21" s="327">
        <v>4.8185776487663277E-2</v>
      </c>
      <c r="F21" s="326">
        <v>161</v>
      </c>
      <c r="G21" s="327">
        <v>4.8130302105584374E-2</v>
      </c>
      <c r="H21" s="326">
        <v>159</v>
      </c>
      <c r="I21" s="328">
        <v>4.9058932428262883E-2</v>
      </c>
    </row>
    <row r="22" spans="1:10" s="34" customFormat="1" ht="13.15" customHeight="1" x14ac:dyDescent="0.2">
      <c r="A22" s="325" t="s">
        <v>117</v>
      </c>
      <c r="B22" s="343">
        <v>220</v>
      </c>
      <c r="C22" s="327">
        <v>5.879208979155532E-2</v>
      </c>
      <c r="D22" s="326">
        <v>199</v>
      </c>
      <c r="E22" s="327">
        <v>5.7764876632801158E-2</v>
      </c>
      <c r="F22" s="326">
        <v>191</v>
      </c>
      <c r="G22" s="327">
        <v>5.8285016783643576E-2</v>
      </c>
      <c r="H22" s="326">
        <v>190</v>
      </c>
      <c r="I22" s="328">
        <v>5.8623881518049988E-2</v>
      </c>
    </row>
    <row r="23" spans="1:10" s="34" customFormat="1" ht="13.15" customHeight="1" x14ac:dyDescent="0.2">
      <c r="A23" s="325" t="s">
        <v>118</v>
      </c>
      <c r="B23" s="343">
        <v>84</v>
      </c>
      <c r="C23" s="327">
        <v>2.2447888829502941E-2</v>
      </c>
      <c r="D23" s="326">
        <v>74</v>
      </c>
      <c r="E23" s="327">
        <v>2.1480406386066762E-2</v>
      </c>
      <c r="F23" s="326">
        <v>70</v>
      </c>
      <c r="G23" s="327">
        <v>2.1361000915471468E-2</v>
      </c>
      <c r="H23" s="326">
        <v>71</v>
      </c>
      <c r="I23" s="328">
        <v>2.1906818883060782E-2</v>
      </c>
    </row>
    <row r="24" spans="1:10" s="34" customFormat="1" ht="13.15" customHeight="1" x14ac:dyDescent="0.2">
      <c r="A24" s="325" t="s">
        <v>119</v>
      </c>
      <c r="B24" s="343">
        <v>88</v>
      </c>
      <c r="C24" s="327">
        <v>2.3516835916622129E-2</v>
      </c>
      <c r="D24" s="326">
        <v>80</v>
      </c>
      <c r="E24" s="327">
        <v>2.3222060957910014E-2</v>
      </c>
      <c r="F24" s="326">
        <v>77</v>
      </c>
      <c r="G24" s="327">
        <v>2.3497101007018614E-2</v>
      </c>
      <c r="H24" s="326">
        <v>78</v>
      </c>
      <c r="I24" s="328">
        <v>2.4066646096883679E-2</v>
      </c>
    </row>
    <row r="25" spans="1:10" s="34" customFormat="1" ht="13.15" customHeight="1" x14ac:dyDescent="0.2">
      <c r="A25" s="325" t="s">
        <v>120</v>
      </c>
      <c r="B25" s="343">
        <v>151</v>
      </c>
      <c r="C25" s="327">
        <v>4.0352752538749329E-2</v>
      </c>
      <c r="D25" s="326">
        <v>139</v>
      </c>
      <c r="E25" s="327">
        <v>4.0348330914368652E-2</v>
      </c>
      <c r="F25" s="326">
        <v>136</v>
      </c>
      <c r="G25" s="327">
        <v>4.1501373207201708E-2</v>
      </c>
      <c r="H25" s="326">
        <v>133</v>
      </c>
      <c r="I25" s="328">
        <v>4.1036717062634988E-2</v>
      </c>
    </row>
    <row r="26" spans="1:10" s="34" customFormat="1" ht="13.15" customHeight="1" x14ac:dyDescent="0.2">
      <c r="A26" s="325" t="s">
        <v>121</v>
      </c>
      <c r="B26" s="343">
        <v>84</v>
      </c>
      <c r="C26" s="327">
        <v>2.2447888829502941E-2</v>
      </c>
      <c r="D26" s="326">
        <v>80</v>
      </c>
      <c r="E26" s="327">
        <v>2.3222060957910014E-2</v>
      </c>
      <c r="F26" s="326">
        <v>73</v>
      </c>
      <c r="G26" s="327">
        <v>2.2276472383277388E-2</v>
      </c>
      <c r="H26" s="326">
        <v>77</v>
      </c>
      <c r="I26" s="328">
        <v>2.3758099352051837E-2</v>
      </c>
    </row>
    <row r="27" spans="1:10" s="34" customFormat="1" ht="13.15" customHeight="1" x14ac:dyDescent="0.2">
      <c r="A27" s="325" t="s">
        <v>122</v>
      </c>
      <c r="B27" s="343">
        <v>33</v>
      </c>
      <c r="C27" s="327">
        <v>8.818813468733297E-3</v>
      </c>
      <c r="D27" s="326">
        <v>32</v>
      </c>
      <c r="E27" s="327">
        <v>9.2888243831640051E-3</v>
      </c>
      <c r="F27" s="326">
        <v>33</v>
      </c>
      <c r="G27" s="327">
        <v>1.007018614586512E-2</v>
      </c>
      <c r="H27" s="326">
        <v>33</v>
      </c>
      <c r="I27" s="328">
        <v>1.0182042579450786E-2</v>
      </c>
    </row>
    <row r="28" spans="1:10" s="34" customFormat="1" ht="13.15" customHeight="1" x14ac:dyDescent="0.2">
      <c r="A28" s="325" t="s">
        <v>123</v>
      </c>
      <c r="B28" s="343">
        <v>26</v>
      </c>
      <c r="C28" s="327">
        <v>6.9481560662747197E-3</v>
      </c>
      <c r="D28" s="326">
        <v>23</v>
      </c>
      <c r="E28" s="327">
        <v>6.6763425253991288E-3</v>
      </c>
      <c r="F28" s="326">
        <v>23</v>
      </c>
      <c r="G28" s="327">
        <v>7.0186145865120536E-3</v>
      </c>
      <c r="H28" s="326">
        <v>24</v>
      </c>
      <c r="I28" s="328">
        <v>7.4051218759642089E-3</v>
      </c>
    </row>
    <row r="29" spans="1:10" s="34" customFormat="1" ht="13.15" customHeight="1" x14ac:dyDescent="0.2">
      <c r="A29" s="325" t="s">
        <v>124</v>
      </c>
      <c r="B29" s="343">
        <v>63</v>
      </c>
      <c r="C29" s="327">
        <v>1.6835916622127203E-2</v>
      </c>
      <c r="D29" s="326">
        <v>58</v>
      </c>
      <c r="E29" s="327">
        <v>1.6835994194484762E-2</v>
      </c>
      <c r="F29" s="326">
        <v>55</v>
      </c>
      <c r="G29" s="327">
        <v>1.6783643576441867E-2</v>
      </c>
      <c r="H29" s="326">
        <v>54</v>
      </c>
      <c r="I29" s="328">
        <v>1.6661524220919471E-2</v>
      </c>
    </row>
    <row r="30" spans="1:10" s="34" customFormat="1" ht="13.15" customHeight="1" x14ac:dyDescent="0.2">
      <c r="A30" s="426" t="s">
        <v>312</v>
      </c>
      <c r="B30" s="348">
        <v>4</v>
      </c>
      <c r="C30" s="338">
        <v>1.0689470871191875E-3</v>
      </c>
      <c r="D30" s="337">
        <v>4</v>
      </c>
      <c r="E30" s="338">
        <v>1.1611030478955006E-3</v>
      </c>
      <c r="F30" s="337">
        <v>5</v>
      </c>
      <c r="G30" s="338">
        <v>1.5257857796765334E-3</v>
      </c>
      <c r="H30" s="337">
        <v>5</v>
      </c>
      <c r="I30" s="339">
        <v>1.5427337241592102E-3</v>
      </c>
    </row>
    <row r="31" spans="1:10" ht="13.15" customHeight="1" x14ac:dyDescent="0.25">
      <c r="A31" s="1" t="s">
        <v>17</v>
      </c>
    </row>
    <row r="32" spans="1:10" ht="13.15" customHeight="1" x14ac:dyDescent="0.25">
      <c r="A32" s="573" t="s">
        <v>502</v>
      </c>
      <c r="B32" s="573"/>
      <c r="C32" s="573"/>
      <c r="D32" s="573"/>
      <c r="E32" s="573"/>
    </row>
    <row r="33" spans="1:1" x14ac:dyDescent="0.25">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topLeftCell="A4" workbookViewId="0">
      <selection activeCell="A12" sqref="A12"/>
    </sheetView>
  </sheetViews>
  <sheetFormatPr defaultColWidth="9.28515625" defaultRowHeight="15" x14ac:dyDescent="0.25"/>
  <cols>
    <col min="1" max="1" width="48.42578125" style="2" customWidth="1"/>
    <col min="2" max="8" width="10.7109375" style="2" customWidth="1"/>
    <col min="9" max="16384" width="9.28515625" style="2"/>
  </cols>
  <sheetData>
    <row r="1" spans="1:8" s="34" customFormat="1" ht="13.15" customHeight="1" x14ac:dyDescent="0.2"/>
    <row r="2" spans="1:8" s="34" customFormat="1" ht="13.15" customHeight="1" x14ac:dyDescent="0.2">
      <c r="A2" s="579" t="s">
        <v>466</v>
      </c>
      <c r="B2" s="579"/>
      <c r="C2" s="579"/>
      <c r="D2" s="579"/>
      <c r="E2" s="579"/>
      <c r="F2" s="579"/>
      <c r="G2" s="579"/>
      <c r="H2" s="579"/>
    </row>
    <row r="3" spans="1:8" s="34" customFormat="1" ht="13.15" customHeight="1" x14ac:dyDescent="0.2"/>
    <row r="4" spans="1:8" s="34" customFormat="1" ht="13.15" customHeight="1" x14ac:dyDescent="0.2">
      <c r="A4" s="319"/>
      <c r="B4" s="429">
        <v>2020</v>
      </c>
      <c r="C4" s="584">
        <v>2021</v>
      </c>
      <c r="D4" s="585"/>
      <c r="E4" s="584">
        <v>2022</v>
      </c>
      <c r="F4" s="585"/>
      <c r="G4" s="584">
        <v>2023</v>
      </c>
      <c r="H4" s="587"/>
    </row>
    <row r="5" spans="1:8" s="34" customFormat="1" ht="13.15" customHeight="1" x14ac:dyDescent="0.2">
      <c r="A5" s="320" t="s">
        <v>125</v>
      </c>
      <c r="B5" s="420"/>
      <c r="C5" s="420"/>
      <c r="D5" s="422"/>
      <c r="E5" s="420"/>
      <c r="F5" s="422"/>
      <c r="G5" s="420"/>
      <c r="H5" s="428"/>
    </row>
    <row r="6" spans="1:8" s="34" customFormat="1" ht="13.15" customHeight="1" x14ac:dyDescent="0.2">
      <c r="A6" s="325" t="s">
        <v>6</v>
      </c>
      <c r="B6" s="430">
        <v>2774.7722904431394</v>
      </c>
      <c r="C6" s="430">
        <v>3021.4894172223835</v>
      </c>
      <c r="D6" s="431"/>
      <c r="E6" s="430">
        <v>3204.3330286410724</v>
      </c>
      <c r="F6" s="431"/>
      <c r="G6" s="430">
        <v>3277.7960566851511</v>
      </c>
      <c r="H6" s="425"/>
    </row>
    <row r="7" spans="1:8" s="34" customFormat="1" ht="13.15" customHeight="1" x14ac:dyDescent="0.2">
      <c r="A7" s="320" t="s">
        <v>102</v>
      </c>
      <c r="B7" s="420"/>
      <c r="C7" s="420"/>
      <c r="D7" s="422"/>
      <c r="E7" s="420"/>
      <c r="F7" s="422"/>
      <c r="G7" s="420"/>
      <c r="H7" s="423"/>
    </row>
    <row r="8" spans="1:8" s="34" customFormat="1" ht="13.15" customHeight="1" x14ac:dyDescent="0.2">
      <c r="A8" s="325" t="s">
        <v>103</v>
      </c>
      <c r="B8" s="343">
        <v>2885.2213114754099</v>
      </c>
      <c r="C8" s="343">
        <v>3150.6755555555555</v>
      </c>
      <c r="D8" s="327">
        <v>9.2004811909697448E-2</v>
      </c>
      <c r="E8" s="326">
        <v>3339.3224299065419</v>
      </c>
      <c r="F8" s="327">
        <v>5.9875055690309598E-2</v>
      </c>
      <c r="G8" s="326">
        <v>3421.9858490566039</v>
      </c>
      <c r="H8" s="328">
        <v>2.4754548530486087E-2</v>
      </c>
    </row>
    <row r="9" spans="1:8" s="34" customFormat="1" ht="13.15" customHeight="1" x14ac:dyDescent="0.2">
      <c r="A9" s="325" t="s">
        <v>104</v>
      </c>
      <c r="B9" s="343">
        <v>2047.605633802817</v>
      </c>
      <c r="C9" s="343">
        <v>2121.057971014493</v>
      </c>
      <c r="D9" s="327">
        <v>3.5872306658611963E-2</v>
      </c>
      <c r="E9" s="326">
        <v>2200.686567164179</v>
      </c>
      <c r="F9" s="327">
        <v>3.7541923529605281E-2</v>
      </c>
      <c r="G9" s="326">
        <v>2255.7727272727275</v>
      </c>
      <c r="H9" s="328">
        <v>2.5031352001904095E-2</v>
      </c>
    </row>
    <row r="10" spans="1:8" s="34" customFormat="1" ht="13.15" customHeight="1" x14ac:dyDescent="0.2">
      <c r="A10" s="325" t="s">
        <v>105</v>
      </c>
      <c r="B10" s="343">
        <v>3584.5864978902955</v>
      </c>
      <c r="C10" s="343">
        <v>4106.898550724638</v>
      </c>
      <c r="D10" s="327">
        <v>0.14571054517494519</v>
      </c>
      <c r="E10" s="326">
        <v>4345.6294416243654</v>
      </c>
      <c r="F10" s="327">
        <v>5.8129239851226533E-2</v>
      </c>
      <c r="G10" s="326">
        <v>4428.4461538461537</v>
      </c>
      <c r="H10" s="328">
        <v>1.9057472187695712E-2</v>
      </c>
    </row>
    <row r="11" spans="1:8" s="34" customFormat="1" ht="13.15" customHeight="1" x14ac:dyDescent="0.2">
      <c r="A11" s="325" t="s">
        <v>106</v>
      </c>
      <c r="B11" s="343">
        <v>1789.5072463768115</v>
      </c>
      <c r="C11" s="343">
        <v>1913.3125</v>
      </c>
      <c r="D11" s="327">
        <v>6.9183991220965968E-2</v>
      </c>
      <c r="E11" s="326">
        <v>1912.078125</v>
      </c>
      <c r="F11" s="327">
        <v>-6.4515075294813151E-4</v>
      </c>
      <c r="G11" s="326">
        <v>1979.6612903225807</v>
      </c>
      <c r="H11" s="328">
        <v>3.5345399562364044E-2</v>
      </c>
    </row>
    <row r="12" spans="1:8" s="34" customFormat="1" ht="13.15" customHeight="1" x14ac:dyDescent="0.2">
      <c r="A12" s="325" t="s">
        <v>107</v>
      </c>
      <c r="B12" s="343">
        <v>2264.1772151898736</v>
      </c>
      <c r="C12" s="343">
        <v>2481.4444444444443</v>
      </c>
      <c r="D12" s="327">
        <v>9.5958579477336103E-2</v>
      </c>
      <c r="E12" s="326">
        <v>2510.7042253521126</v>
      </c>
      <c r="F12" s="327">
        <v>1.1791430984149587E-2</v>
      </c>
      <c r="G12" s="326">
        <v>2603.014492753623</v>
      </c>
      <c r="H12" s="328">
        <v>3.6766683414715784E-2</v>
      </c>
    </row>
    <row r="13" spans="1:8" s="34" customFormat="1" ht="13.15" customHeight="1" x14ac:dyDescent="0.2">
      <c r="A13" s="325" t="s">
        <v>108</v>
      </c>
      <c r="B13" s="343">
        <v>2535.9876543209875</v>
      </c>
      <c r="C13" s="343">
        <v>2707.3026315789475</v>
      </c>
      <c r="D13" s="327">
        <v>6.7553553332983185E-2</v>
      </c>
      <c r="E13" s="326">
        <v>2847.4344827586206</v>
      </c>
      <c r="F13" s="327">
        <v>5.1760689604894994E-2</v>
      </c>
      <c r="G13" s="326">
        <v>2924.0279720279718</v>
      </c>
      <c r="H13" s="328">
        <v>2.6899122607782378E-2</v>
      </c>
    </row>
    <row r="14" spans="1:8" s="34" customFormat="1" ht="13.15" customHeight="1" x14ac:dyDescent="0.2">
      <c r="A14" s="325" t="s">
        <v>109</v>
      </c>
      <c r="B14" s="343">
        <v>1783.6976744186047</v>
      </c>
      <c r="C14" s="343">
        <v>1849.4819277108434</v>
      </c>
      <c r="D14" s="327">
        <v>3.6880831452382301E-2</v>
      </c>
      <c r="E14" s="326">
        <v>1914.4375</v>
      </c>
      <c r="F14" s="327">
        <v>3.5120955396170883E-2</v>
      </c>
      <c r="G14" s="326">
        <v>1918.4375</v>
      </c>
      <c r="H14" s="328">
        <v>2.0893865691620217E-3</v>
      </c>
    </row>
    <row r="15" spans="1:8" s="34" customFormat="1" ht="13.15" customHeight="1" x14ac:dyDescent="0.2">
      <c r="A15" s="325" t="s">
        <v>110</v>
      </c>
      <c r="B15" s="343">
        <v>2409.7025641025639</v>
      </c>
      <c r="C15" s="343">
        <v>2554.2554347826085</v>
      </c>
      <c r="D15" s="327">
        <v>5.9987847808876671E-2</v>
      </c>
      <c r="E15" s="326">
        <v>2688.8651685393256</v>
      </c>
      <c r="F15" s="327">
        <v>5.2700184924212135E-2</v>
      </c>
      <c r="G15" s="326">
        <v>2750.693181818182</v>
      </c>
      <c r="H15" s="328">
        <v>2.2994092081025874E-2</v>
      </c>
    </row>
    <row r="16" spans="1:8" s="34" customFormat="1" ht="13.15" customHeight="1" x14ac:dyDescent="0.2">
      <c r="A16" s="325" t="s">
        <v>111</v>
      </c>
      <c r="B16" s="343">
        <v>1713.8571428571429</v>
      </c>
      <c r="C16" s="343">
        <v>1763.8024691358025</v>
      </c>
      <c r="D16" s="327">
        <v>2.9142059177345692E-2</v>
      </c>
      <c r="E16" s="326">
        <v>1792.7341772151899</v>
      </c>
      <c r="F16" s="327">
        <v>1.6403031850591887E-2</v>
      </c>
      <c r="G16" s="326">
        <v>1820.448717948718</v>
      </c>
      <c r="H16" s="328">
        <v>1.545936987522567E-2</v>
      </c>
    </row>
    <row r="17" spans="1:8" s="34" customFormat="1" ht="13.15" customHeight="1" x14ac:dyDescent="0.2">
      <c r="A17" s="325" t="s">
        <v>112</v>
      </c>
      <c r="B17" s="343">
        <v>2227.4541062801932</v>
      </c>
      <c r="C17" s="343">
        <v>2422.7552083333335</v>
      </c>
      <c r="D17" s="327">
        <v>8.7679068898658175E-2</v>
      </c>
      <c r="E17" s="326">
        <v>2541.0270270270271</v>
      </c>
      <c r="F17" s="327">
        <v>4.8817073341493433E-2</v>
      </c>
      <c r="G17" s="326">
        <v>2662.5611111111111</v>
      </c>
      <c r="H17" s="328">
        <v>4.7828725468645361E-2</v>
      </c>
    </row>
    <row r="18" spans="1:8" s="34" customFormat="1" ht="13.15" customHeight="1" x14ac:dyDescent="0.2">
      <c r="A18" s="325" t="s">
        <v>113</v>
      </c>
      <c r="B18" s="343">
        <v>2836.5260545905708</v>
      </c>
      <c r="C18" s="343">
        <v>3138.3662551440329</v>
      </c>
      <c r="D18" s="327">
        <v>0.10641192597718985</v>
      </c>
      <c r="E18" s="326">
        <v>3449.0921248142645</v>
      </c>
      <c r="F18" s="327">
        <v>9.9008797701965801E-2</v>
      </c>
      <c r="G18" s="326">
        <v>3547.992469879518</v>
      </c>
      <c r="H18" s="328">
        <v>2.8674312394766588E-2</v>
      </c>
    </row>
    <row r="19" spans="1:8" s="34" customFormat="1" ht="13.15" customHeight="1" x14ac:dyDescent="0.2">
      <c r="A19" s="325" t="s">
        <v>114</v>
      </c>
      <c r="B19" s="343">
        <v>1887.0714285714287</v>
      </c>
      <c r="C19" s="343">
        <v>1981.7169811320755</v>
      </c>
      <c r="D19" s="327">
        <v>5.0154727122489806E-2</v>
      </c>
      <c r="E19" s="326">
        <v>2005.8461538461538</v>
      </c>
      <c r="F19" s="327">
        <v>1.2175892392209509E-2</v>
      </c>
      <c r="G19" s="326">
        <v>2001.5576923076924</v>
      </c>
      <c r="H19" s="328">
        <v>-2.1379812854731561E-3</v>
      </c>
    </row>
    <row r="20" spans="1:8" s="34" customFormat="1" ht="13.15" customHeight="1" x14ac:dyDescent="0.2">
      <c r="A20" s="325" t="s">
        <v>115</v>
      </c>
      <c r="B20" s="343">
        <v>3395.1344696969695</v>
      </c>
      <c r="C20" s="343">
        <v>3733.3809523809523</v>
      </c>
      <c r="D20" s="327">
        <v>9.9626829423982377E-2</v>
      </c>
      <c r="E20" s="326">
        <v>4029.1214128035322</v>
      </c>
      <c r="F20" s="327">
        <v>7.9215184358288449E-2</v>
      </c>
      <c r="G20" s="326">
        <v>4148.7146067415733</v>
      </c>
      <c r="H20" s="328">
        <v>2.9682201573276945E-2</v>
      </c>
    </row>
    <row r="21" spans="1:8" s="34" customFormat="1" ht="13.15" customHeight="1" x14ac:dyDescent="0.2">
      <c r="A21" s="325" t="s">
        <v>116</v>
      </c>
      <c r="B21" s="343">
        <v>2529.5976331360948</v>
      </c>
      <c r="C21" s="343">
        <v>2600.1987951807228</v>
      </c>
      <c r="D21" s="327">
        <v>2.7910036410454531E-2</v>
      </c>
      <c r="E21" s="326">
        <v>2704.9689440993789</v>
      </c>
      <c r="F21" s="327">
        <v>4.0293130322512249E-2</v>
      </c>
      <c r="G21" s="326">
        <v>2775.1886792452829</v>
      </c>
      <c r="H21" s="328">
        <v>2.5959534692286068E-2</v>
      </c>
    </row>
    <row r="22" spans="1:8" s="34" customFormat="1" ht="13.15" customHeight="1" x14ac:dyDescent="0.2">
      <c r="A22" s="325" t="s">
        <v>117</v>
      </c>
      <c r="B22" s="343">
        <v>4000.9909090909091</v>
      </c>
      <c r="C22" s="343">
        <v>4435.1155778894472</v>
      </c>
      <c r="D22" s="327">
        <v>0.10850428772835641</v>
      </c>
      <c r="E22" s="326">
        <v>4668.3350785340317</v>
      </c>
      <c r="F22" s="327">
        <v>5.2584762797899254E-2</v>
      </c>
      <c r="G22" s="326">
        <v>4751.9105263157899</v>
      </c>
      <c r="H22" s="328">
        <v>1.7902624035291526E-2</v>
      </c>
    </row>
    <row r="23" spans="1:8" s="34" customFormat="1" ht="13.15" customHeight="1" x14ac:dyDescent="0.2">
      <c r="A23" s="325" t="s">
        <v>118</v>
      </c>
      <c r="B23" s="343">
        <v>2767.1904761904761</v>
      </c>
      <c r="C23" s="343">
        <v>3133.5405405405404</v>
      </c>
      <c r="D23" s="327">
        <v>0.13239062055981399</v>
      </c>
      <c r="E23" s="326">
        <v>3323.9142857142856</v>
      </c>
      <c r="F23" s="327">
        <v>6.0753560616422009E-2</v>
      </c>
      <c r="G23" s="326">
        <v>3298.8028169014083</v>
      </c>
      <c r="H23" s="328">
        <v>-7.5547883171365182E-3</v>
      </c>
    </row>
    <row r="24" spans="1:8" s="34" customFormat="1" ht="13.15" customHeight="1" x14ac:dyDescent="0.2">
      <c r="A24" s="325" t="s">
        <v>119</v>
      </c>
      <c r="B24" s="343">
        <v>2118.965909090909</v>
      </c>
      <c r="C24" s="343">
        <v>2314.35</v>
      </c>
      <c r="D24" s="327">
        <v>9.22072837844361E-2</v>
      </c>
      <c r="E24" s="326">
        <v>2398.6753246753246</v>
      </c>
      <c r="F24" s="327">
        <v>3.6435856579741577E-2</v>
      </c>
      <c r="G24" s="326">
        <v>2372.897435897436</v>
      </c>
      <c r="H24" s="328">
        <v>-1.0746718621194695E-2</v>
      </c>
    </row>
    <row r="25" spans="1:8" s="34" customFormat="1" ht="13.15" customHeight="1" x14ac:dyDescent="0.2">
      <c r="A25" s="325" t="s">
        <v>120</v>
      </c>
      <c r="B25" s="343">
        <v>2338.8543046357618</v>
      </c>
      <c r="C25" s="343">
        <v>2537.5539568345325</v>
      </c>
      <c r="D25" s="327">
        <v>8.4955976866508909E-2</v>
      </c>
      <c r="E25" s="326">
        <v>2588.3602941176468</v>
      </c>
      <c r="F25" s="327">
        <v>2.0021776146385006E-2</v>
      </c>
      <c r="G25" s="326">
        <v>2671.4962406015038</v>
      </c>
      <c r="H25" s="328">
        <v>3.2119155386826526E-2</v>
      </c>
    </row>
    <row r="26" spans="1:8" s="34" customFormat="1" ht="13.15" customHeight="1" x14ac:dyDescent="0.2">
      <c r="A26" s="325" t="s">
        <v>121</v>
      </c>
      <c r="B26" s="343">
        <v>2998.8095238095239</v>
      </c>
      <c r="C26" s="343">
        <v>3158.6624999999999</v>
      </c>
      <c r="D26" s="327">
        <v>5.3305478364430225E-2</v>
      </c>
      <c r="E26" s="326">
        <v>3480.4109589041095</v>
      </c>
      <c r="F26" s="327">
        <v>0.10186224672756583</v>
      </c>
      <c r="G26" s="326">
        <v>3332.7532467532469</v>
      </c>
      <c r="H26" s="328">
        <v>-4.242536697371968E-2</v>
      </c>
    </row>
    <row r="27" spans="1:8" s="34" customFormat="1" ht="13.15" customHeight="1" x14ac:dyDescent="0.2">
      <c r="A27" s="325" t="s">
        <v>122</v>
      </c>
      <c r="B27" s="343">
        <v>2001.2424242424242</v>
      </c>
      <c r="C27" s="343">
        <v>2065.84375</v>
      </c>
      <c r="D27" s="327">
        <v>3.2280609772716851E-2</v>
      </c>
      <c r="E27" s="326">
        <v>2004.7272727272727</v>
      </c>
      <c r="F27" s="327">
        <v>-2.9584269029411026E-2</v>
      </c>
      <c r="G27" s="326">
        <v>2002.1818181818182</v>
      </c>
      <c r="H27" s="328">
        <v>-1.2697261019408712E-3</v>
      </c>
    </row>
    <row r="28" spans="1:8" s="34" customFormat="1" ht="13.15" customHeight="1" x14ac:dyDescent="0.2">
      <c r="A28" s="325" t="s">
        <v>123</v>
      </c>
      <c r="B28" s="343">
        <v>997.07692307692309</v>
      </c>
      <c r="C28" s="343">
        <v>1131.6521739130435</v>
      </c>
      <c r="D28" s="327">
        <v>0.13496977787915188</v>
      </c>
      <c r="E28" s="326">
        <v>1135.695652173913</v>
      </c>
      <c r="F28" s="327">
        <v>3.5730751498386226E-3</v>
      </c>
      <c r="G28" s="326">
        <v>1094.125</v>
      </c>
      <c r="H28" s="328">
        <v>-3.6603690517208354E-2</v>
      </c>
    </row>
    <row r="29" spans="1:8" s="34" customFormat="1" ht="13.15" customHeight="1" x14ac:dyDescent="0.2">
      <c r="A29" s="426" t="s">
        <v>124</v>
      </c>
      <c r="B29" s="348">
        <v>2311.9206349206347</v>
      </c>
      <c r="C29" s="348">
        <v>2528.6034482758619</v>
      </c>
      <c r="D29" s="338">
        <v>9.3724157344469372E-2</v>
      </c>
      <c r="E29" s="337">
        <v>2688.1454545454544</v>
      </c>
      <c r="F29" s="338">
        <v>6.3094909713255598E-2</v>
      </c>
      <c r="G29" s="337">
        <v>2753.5925925925926</v>
      </c>
      <c r="H29" s="339">
        <v>2.4346576163306821E-2</v>
      </c>
    </row>
    <row r="30" spans="1:8" ht="13.15" customHeight="1" x14ac:dyDescent="0.25">
      <c r="A30" s="1" t="s">
        <v>17</v>
      </c>
    </row>
    <row r="31" spans="1:8" s="1" customFormat="1" ht="13.15" customHeight="1" x14ac:dyDescent="0.2">
      <c r="A31" s="573" t="s">
        <v>502</v>
      </c>
      <c r="B31" s="573"/>
      <c r="C31" s="573"/>
      <c r="D31" s="573"/>
      <c r="E31" s="573"/>
    </row>
    <row r="32" spans="1:8" s="1" customFormat="1" ht="11.25"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A12" sqref="A12"/>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9" t="s">
        <v>467</v>
      </c>
      <c r="B2" s="579"/>
      <c r="C2" s="579"/>
      <c r="D2" s="579"/>
      <c r="E2" s="579"/>
      <c r="F2" s="579"/>
      <c r="G2" s="579"/>
      <c r="H2" s="579"/>
      <c r="I2" s="579"/>
      <c r="J2" s="579"/>
    </row>
    <row r="3" spans="1:10" s="34" customFormat="1" ht="13.15" customHeight="1" x14ac:dyDescent="0.2"/>
    <row r="4" spans="1:10" s="34" customFormat="1" ht="13.15" customHeight="1" x14ac:dyDescent="0.2">
      <c r="A4" s="72"/>
      <c r="B4" s="597">
        <v>2020</v>
      </c>
      <c r="C4" s="598"/>
      <c r="D4" s="599">
        <v>2021</v>
      </c>
      <c r="E4" s="600"/>
      <c r="F4" s="599">
        <v>2022</v>
      </c>
      <c r="G4" s="600"/>
      <c r="H4" s="596">
        <v>2023</v>
      </c>
      <c r="I4" s="596"/>
      <c r="J4" s="177" t="s">
        <v>12</v>
      </c>
    </row>
    <row r="5" spans="1:10" s="34" customFormat="1" ht="26.1" customHeight="1" x14ac:dyDescent="0.2">
      <c r="A5" s="77" t="s">
        <v>126</v>
      </c>
      <c r="B5" s="178"/>
      <c r="C5" s="179"/>
      <c r="D5" s="180"/>
      <c r="E5" s="179"/>
      <c r="F5" s="178"/>
      <c r="G5" s="178"/>
      <c r="H5" s="178"/>
      <c r="I5" s="178"/>
      <c r="J5" s="181"/>
    </row>
    <row r="6" spans="1:10" s="34" customFormat="1" ht="13.15" customHeight="1" x14ac:dyDescent="0.2">
      <c r="A6" s="89" t="s">
        <v>127</v>
      </c>
      <c r="B6" s="432">
        <v>46</v>
      </c>
      <c r="C6" s="424"/>
      <c r="D6" s="432">
        <v>42</v>
      </c>
      <c r="E6" s="424"/>
      <c r="F6" s="432">
        <v>42</v>
      </c>
      <c r="G6" s="343"/>
      <c r="H6" s="432">
        <v>35</v>
      </c>
      <c r="I6" s="343"/>
      <c r="J6" s="433" t="s">
        <v>0</v>
      </c>
    </row>
    <row r="7" spans="1:10" s="34" customFormat="1" ht="13.15" customHeight="1" x14ac:dyDescent="0.2">
      <c r="A7" s="89" t="s">
        <v>223</v>
      </c>
      <c r="B7" s="434" t="s">
        <v>133</v>
      </c>
      <c r="C7" s="424"/>
      <c r="D7" s="151">
        <v>-8.6956521739130488E-2</v>
      </c>
      <c r="E7" s="424"/>
      <c r="F7" s="151">
        <v>0</v>
      </c>
      <c r="G7" s="343"/>
      <c r="H7" s="151">
        <v>-0.16666666666666663</v>
      </c>
      <c r="I7" s="343"/>
      <c r="J7" s="150">
        <v>-8.4541062801932368E-2</v>
      </c>
    </row>
    <row r="8" spans="1:10" s="34" customFormat="1" ht="13.15" customHeight="1" x14ac:dyDescent="0.2">
      <c r="A8" s="77" t="s">
        <v>128</v>
      </c>
      <c r="B8" s="435"/>
      <c r="C8" s="435"/>
      <c r="D8" s="435"/>
      <c r="E8" s="435"/>
      <c r="F8" s="435"/>
      <c r="G8" s="435"/>
      <c r="H8" s="435"/>
      <c r="I8" s="435"/>
      <c r="J8" s="436"/>
    </row>
    <row r="9" spans="1:10" s="34" customFormat="1" ht="13.15" customHeight="1" x14ac:dyDescent="0.2">
      <c r="A9" s="89" t="s">
        <v>129</v>
      </c>
      <c r="B9" s="343">
        <v>15</v>
      </c>
      <c r="C9" s="327">
        <v>0.32608695652173914</v>
      </c>
      <c r="D9" s="326">
        <v>26</v>
      </c>
      <c r="E9" s="327">
        <v>0.61904761904761907</v>
      </c>
      <c r="F9" s="326">
        <v>28</v>
      </c>
      <c r="G9" s="327">
        <v>0.66566666666666663</v>
      </c>
      <c r="H9" s="495">
        <v>25</v>
      </c>
      <c r="I9" s="327">
        <v>0.71399999999999997</v>
      </c>
      <c r="J9" s="496"/>
    </row>
    <row r="10" spans="1:10" s="34" customFormat="1" ht="13.15" customHeight="1" x14ac:dyDescent="0.2">
      <c r="A10" s="89" t="s">
        <v>130</v>
      </c>
      <c r="B10" s="343">
        <v>5</v>
      </c>
      <c r="C10" s="327">
        <v>0.10869565217391304</v>
      </c>
      <c r="D10" s="326">
        <v>3</v>
      </c>
      <c r="E10" s="327">
        <v>7.1428571428571425E-2</v>
      </c>
      <c r="F10" s="326">
        <v>2</v>
      </c>
      <c r="G10" s="327">
        <v>4.7619047619047616E-2</v>
      </c>
      <c r="H10" s="495">
        <v>1</v>
      </c>
      <c r="I10" s="327">
        <v>2.8571428571428571E-2</v>
      </c>
      <c r="J10" s="496"/>
    </row>
    <row r="11" spans="1:10" s="34" customFormat="1" ht="13.15" customHeight="1" x14ac:dyDescent="0.2">
      <c r="A11" s="89" t="s">
        <v>131</v>
      </c>
      <c r="B11" s="343">
        <v>8</v>
      </c>
      <c r="C11" s="327">
        <v>0.17391304347826086</v>
      </c>
      <c r="D11" s="326">
        <v>7</v>
      </c>
      <c r="E11" s="327">
        <v>0.16666666666666666</v>
      </c>
      <c r="F11" s="326">
        <v>7</v>
      </c>
      <c r="G11" s="327">
        <v>0.16666666666666666</v>
      </c>
      <c r="H11" s="495">
        <v>4</v>
      </c>
      <c r="I11" s="327">
        <v>0.11428571428571428</v>
      </c>
      <c r="J11" s="496"/>
    </row>
    <row r="12" spans="1:10" s="34" customFormat="1" ht="13.15" customHeight="1" x14ac:dyDescent="0.2">
      <c r="A12" s="89" t="s">
        <v>132</v>
      </c>
      <c r="B12" s="348">
        <v>18</v>
      </c>
      <c r="C12" s="338">
        <v>0.39130434782608697</v>
      </c>
      <c r="D12" s="337">
        <v>6</v>
      </c>
      <c r="E12" s="338">
        <v>0.14285714285714285</v>
      </c>
      <c r="F12" s="337">
        <v>5</v>
      </c>
      <c r="G12" s="338">
        <v>0.11904761904761904</v>
      </c>
      <c r="H12" s="497">
        <v>5</v>
      </c>
      <c r="I12" s="338">
        <v>0.14285714285714285</v>
      </c>
      <c r="J12" s="498"/>
    </row>
    <row r="13" spans="1:10" s="34" customFormat="1" ht="13.15" customHeight="1" x14ac:dyDescent="0.2">
      <c r="A13" s="438" t="s">
        <v>127</v>
      </c>
      <c r="B13" s="348">
        <v>46</v>
      </c>
      <c r="C13" s="338">
        <v>1</v>
      </c>
      <c r="D13" s="337">
        <v>42</v>
      </c>
      <c r="E13" s="338">
        <v>1</v>
      </c>
      <c r="F13" s="337">
        <v>42</v>
      </c>
      <c r="G13" s="338">
        <v>1</v>
      </c>
      <c r="H13" s="337">
        <v>35</v>
      </c>
      <c r="I13" s="338">
        <v>1</v>
      </c>
      <c r="J13" s="498"/>
    </row>
    <row r="14" spans="1:10" s="1" customFormat="1" ht="13.15" customHeight="1" x14ac:dyDescent="0.2">
      <c r="A14" s="1" t="s">
        <v>17</v>
      </c>
    </row>
    <row r="15" spans="1:10" s="1" customFormat="1" ht="13.15" customHeight="1" x14ac:dyDescent="0.2">
      <c r="A15" s="573" t="s">
        <v>502</v>
      </c>
      <c r="B15" s="573"/>
      <c r="C15" s="573"/>
      <c r="D15" s="573"/>
      <c r="E15" s="573"/>
    </row>
    <row r="16" spans="1:10" s="1" customFormat="1" ht="13.15" customHeight="1" x14ac:dyDescent="0.2">
      <c r="A16" s="573"/>
      <c r="B16" s="573"/>
      <c r="C16" s="573"/>
      <c r="D16" s="573"/>
      <c r="E16" s="573"/>
      <c r="F16" s="573"/>
      <c r="G16" s="573"/>
      <c r="H16" s="573"/>
      <c r="I16" s="573"/>
      <c r="J16" s="573"/>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12" sqref="A12"/>
    </sheetView>
  </sheetViews>
  <sheetFormatPr defaultColWidth="9.28515625" defaultRowHeight="15" x14ac:dyDescent="0.25"/>
  <cols>
    <col min="1" max="1" width="31" style="2" customWidth="1"/>
    <col min="2" max="5" width="10.7109375" style="2" customWidth="1"/>
    <col min="6" max="16384" width="9.28515625" style="2"/>
  </cols>
  <sheetData>
    <row r="1" spans="1:5" s="34" customFormat="1" ht="13.15" customHeight="1" x14ac:dyDescent="0.2"/>
    <row r="2" spans="1:5" s="34" customFormat="1" ht="26.1" customHeight="1" x14ac:dyDescent="0.2">
      <c r="A2" s="579" t="s">
        <v>468</v>
      </c>
      <c r="B2" s="579"/>
      <c r="C2" s="579"/>
      <c r="D2" s="579"/>
      <c r="E2" s="579"/>
    </row>
    <row r="3" spans="1:5" s="34" customFormat="1" ht="13.15" customHeight="1" x14ac:dyDescent="0.2"/>
    <row r="4" spans="1:5" s="34" customFormat="1" ht="13.15" customHeight="1" x14ac:dyDescent="0.2">
      <c r="A4" s="72"/>
      <c r="B4" s="233">
        <v>2020</v>
      </c>
      <c r="C4" s="233">
        <v>2021</v>
      </c>
      <c r="D4" s="233">
        <v>2022</v>
      </c>
      <c r="E4" s="499">
        <v>2023</v>
      </c>
    </row>
    <row r="5" spans="1:5" s="34" customFormat="1" ht="26.1" customHeight="1" x14ac:dyDescent="0.2">
      <c r="A5" s="77" t="s">
        <v>397</v>
      </c>
      <c r="B5" s="178"/>
      <c r="C5" s="180"/>
      <c r="D5" s="178"/>
      <c r="E5" s="181"/>
    </row>
    <row r="6" spans="1:5" s="34" customFormat="1" ht="13.15" customHeight="1" x14ac:dyDescent="0.2">
      <c r="A6" s="89" t="s">
        <v>11</v>
      </c>
      <c r="B6" s="343">
        <v>39</v>
      </c>
      <c r="C6" s="343">
        <v>32</v>
      </c>
      <c r="D6" s="343">
        <v>29</v>
      </c>
      <c r="E6" s="437">
        <v>22</v>
      </c>
    </row>
    <row r="7" spans="1:5" s="34" customFormat="1" ht="13.15" customHeight="1" x14ac:dyDescent="0.2">
      <c r="A7" s="89" t="s">
        <v>12</v>
      </c>
      <c r="B7" s="343">
        <v>3</v>
      </c>
      <c r="C7" s="343">
        <v>3</v>
      </c>
      <c r="D7" s="343">
        <v>3</v>
      </c>
      <c r="E7" s="437">
        <v>3</v>
      </c>
    </row>
    <row r="8" spans="1:5" s="34" customFormat="1" ht="13.15" customHeight="1" x14ac:dyDescent="0.2">
      <c r="A8" s="89" t="s">
        <v>13</v>
      </c>
      <c r="B8" s="343">
        <v>4</v>
      </c>
      <c r="C8" s="343">
        <v>7</v>
      </c>
      <c r="D8" s="343">
        <v>10</v>
      </c>
      <c r="E8" s="437">
        <v>10</v>
      </c>
    </row>
    <row r="9" spans="1:5" s="34" customFormat="1" ht="13.15" customHeight="1" x14ac:dyDescent="0.2">
      <c r="A9" s="82" t="s">
        <v>6</v>
      </c>
      <c r="B9" s="440">
        <v>46</v>
      </c>
      <c r="C9" s="440">
        <v>42</v>
      </c>
      <c r="D9" s="440">
        <v>42</v>
      </c>
      <c r="E9" s="441">
        <v>35</v>
      </c>
    </row>
    <row r="10" spans="1:5" s="34" customFormat="1" ht="13.15" customHeight="1" x14ac:dyDescent="0.2">
      <c r="A10" s="89" t="s">
        <v>3</v>
      </c>
      <c r="B10" s="343">
        <v>34</v>
      </c>
      <c r="C10" s="343">
        <v>35</v>
      </c>
      <c r="D10" s="343">
        <v>34</v>
      </c>
      <c r="E10" s="437">
        <v>29</v>
      </c>
    </row>
    <row r="11" spans="1:5" s="34" customFormat="1" ht="13.15" customHeight="1" x14ac:dyDescent="0.2">
      <c r="A11" s="89" t="s">
        <v>4</v>
      </c>
      <c r="B11" s="343">
        <v>12</v>
      </c>
      <c r="C11" s="343">
        <v>7</v>
      </c>
      <c r="D11" s="343">
        <v>8</v>
      </c>
      <c r="E11" s="437">
        <v>6</v>
      </c>
    </row>
    <row r="12" spans="1:5" s="34" customFormat="1" ht="13.15" customHeight="1" x14ac:dyDescent="0.2">
      <c r="A12" s="439" t="s">
        <v>6</v>
      </c>
      <c r="B12" s="440">
        <v>46</v>
      </c>
      <c r="C12" s="440">
        <v>42</v>
      </c>
      <c r="D12" s="440">
        <v>42</v>
      </c>
      <c r="E12" s="441">
        <v>35</v>
      </c>
    </row>
    <row r="13" spans="1:5" s="1" customFormat="1" ht="13.15" customHeight="1" x14ac:dyDescent="0.2">
      <c r="A13" s="1" t="s">
        <v>17</v>
      </c>
    </row>
    <row r="14" spans="1:5" ht="13.15" customHeight="1" x14ac:dyDescent="0.25">
      <c r="A14" s="573" t="s">
        <v>502</v>
      </c>
      <c r="B14" s="573"/>
      <c r="C14" s="573"/>
      <c r="D14" s="573"/>
      <c r="E14" s="573"/>
    </row>
    <row r="15" spans="1:5" x14ac:dyDescent="0.25">
      <c r="A15" s="574"/>
      <c r="B15" s="574"/>
      <c r="C15" s="574"/>
      <c r="D15" s="574"/>
      <c r="E15" s="574"/>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A12" sqref="A12"/>
    </sheetView>
  </sheetViews>
  <sheetFormatPr defaultColWidth="9.28515625" defaultRowHeight="15" x14ac:dyDescent="0.25"/>
  <cols>
    <col min="1" max="1" width="46.85546875" style="2" customWidth="1"/>
    <col min="2" max="6" width="10.7109375" style="2" customWidth="1"/>
    <col min="7" max="16384" width="9.28515625" style="2"/>
  </cols>
  <sheetData>
    <row r="1" spans="1:6" s="34" customFormat="1" ht="13.15" customHeight="1" x14ac:dyDescent="0.2"/>
    <row r="2" spans="1:6" s="34" customFormat="1" ht="26.1" customHeight="1" x14ac:dyDescent="0.2">
      <c r="A2" s="579" t="s">
        <v>469</v>
      </c>
      <c r="B2" s="579"/>
      <c r="C2" s="579"/>
      <c r="D2" s="579"/>
      <c r="E2" s="579"/>
      <c r="F2" s="579"/>
    </row>
    <row r="3" spans="1:6" s="34" customFormat="1" ht="13.15" customHeight="1" x14ac:dyDescent="0.2"/>
    <row r="4" spans="1:6" s="34" customFormat="1" ht="13.15" customHeight="1" x14ac:dyDescent="0.2">
      <c r="A4" s="72"/>
      <c r="B4" s="176">
        <v>2020</v>
      </c>
      <c r="C4" s="176">
        <v>2021</v>
      </c>
      <c r="D4" s="176">
        <v>2022</v>
      </c>
      <c r="E4" s="176">
        <v>2023</v>
      </c>
      <c r="F4" s="177" t="s">
        <v>12</v>
      </c>
    </row>
    <row r="5" spans="1:6" s="34" customFormat="1" ht="12.75" x14ac:dyDescent="0.2">
      <c r="A5" s="77" t="s">
        <v>134</v>
      </c>
      <c r="B5" s="178"/>
      <c r="C5" s="180"/>
      <c r="D5" s="178"/>
      <c r="E5" s="178"/>
      <c r="F5" s="181"/>
    </row>
    <row r="6" spans="1:6" s="34" customFormat="1" ht="13.15" customHeight="1" x14ac:dyDescent="0.2">
      <c r="A6" s="89" t="s">
        <v>6</v>
      </c>
      <c r="B6" s="162">
        <v>14211</v>
      </c>
      <c r="C6" s="162">
        <v>13471</v>
      </c>
      <c r="D6" s="162">
        <v>13388</v>
      </c>
      <c r="E6" s="162">
        <v>13149</v>
      </c>
      <c r="F6" s="442" t="s">
        <v>0</v>
      </c>
    </row>
    <row r="7" spans="1:6" s="34" customFormat="1" ht="13.15" customHeight="1" x14ac:dyDescent="0.2">
      <c r="A7" s="443" t="s">
        <v>135</v>
      </c>
      <c r="B7" s="162">
        <v>11746</v>
      </c>
      <c r="C7" s="163">
        <v>11567</v>
      </c>
      <c r="D7" s="163">
        <v>11218</v>
      </c>
      <c r="E7" s="163">
        <v>11088</v>
      </c>
      <c r="F7" s="442" t="s">
        <v>0</v>
      </c>
    </row>
    <row r="8" spans="1:6" s="34" customFormat="1" ht="13.15" customHeight="1" x14ac:dyDescent="0.2">
      <c r="A8" s="443" t="s">
        <v>136</v>
      </c>
      <c r="B8" s="162">
        <v>2465</v>
      </c>
      <c r="C8" s="163">
        <v>1904</v>
      </c>
      <c r="D8" s="163">
        <v>2170</v>
      </c>
      <c r="E8" s="163">
        <v>2061</v>
      </c>
      <c r="F8" s="442" t="s">
        <v>0</v>
      </c>
    </row>
    <row r="9" spans="1:6" s="34" customFormat="1" ht="13.15" customHeight="1" x14ac:dyDescent="0.2">
      <c r="A9" s="89" t="s">
        <v>223</v>
      </c>
      <c r="B9" s="444" t="s">
        <v>0</v>
      </c>
      <c r="C9" s="167">
        <v>-5.2072338329463119E-2</v>
      </c>
      <c r="D9" s="167">
        <v>-6.1613837131616611E-3</v>
      </c>
      <c r="E9" s="167">
        <v>-1.7851807588885604E-2</v>
      </c>
      <c r="F9" s="445">
        <v>-2.536184321050346E-2</v>
      </c>
    </row>
    <row r="10" spans="1:6" s="34" customFormat="1" ht="13.15" customHeight="1" x14ac:dyDescent="0.2">
      <c r="A10" s="77" t="s">
        <v>398</v>
      </c>
      <c r="B10" s="446"/>
      <c r="C10" s="447"/>
      <c r="D10" s="447"/>
      <c r="E10" s="447"/>
      <c r="F10" s="448"/>
    </row>
    <row r="11" spans="1:6" s="34" customFormat="1" ht="13.15" customHeight="1" x14ac:dyDescent="0.2">
      <c r="A11" s="89" t="s">
        <v>6</v>
      </c>
      <c r="B11" s="162">
        <v>12541</v>
      </c>
      <c r="C11" s="162">
        <v>12486</v>
      </c>
      <c r="D11" s="162">
        <v>12366</v>
      </c>
      <c r="E11" s="162">
        <v>12501</v>
      </c>
      <c r="F11" s="442" t="s">
        <v>0</v>
      </c>
    </row>
    <row r="12" spans="1:6" s="34" customFormat="1" ht="13.15" customHeight="1" x14ac:dyDescent="0.2">
      <c r="A12" s="188" t="s">
        <v>223</v>
      </c>
      <c r="B12" s="449" t="s">
        <v>0</v>
      </c>
      <c r="C12" s="450">
        <v>-4.3856151822023737E-3</v>
      </c>
      <c r="D12" s="450">
        <v>-9.6107640557424601E-3</v>
      </c>
      <c r="E12" s="450">
        <v>1.0917030567685559E-2</v>
      </c>
      <c r="F12" s="451">
        <v>-1.0264495567530914E-3</v>
      </c>
    </row>
    <row r="13" spans="1:6" s="1" customFormat="1" ht="13.15" customHeight="1" x14ac:dyDescent="0.2">
      <c r="A13" s="1" t="s">
        <v>137</v>
      </c>
    </row>
    <row r="14" spans="1:6" s="1" customFormat="1" ht="13.15" customHeight="1" x14ac:dyDescent="0.2">
      <c r="A14" s="593" t="s">
        <v>440</v>
      </c>
      <c r="B14" s="593"/>
      <c r="C14" s="593"/>
      <c r="D14" s="593"/>
      <c r="E14" s="593"/>
    </row>
    <row r="15" spans="1:6" s="1" customFormat="1" ht="13.15" customHeight="1" x14ac:dyDescent="0.2">
      <c r="A15" s="573" t="s">
        <v>205</v>
      </c>
      <c r="B15" s="573"/>
      <c r="C15" s="573"/>
      <c r="D15" s="573"/>
      <c r="E15" s="573"/>
      <c r="F15" s="573"/>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12" sqref="A12"/>
    </sheetView>
  </sheetViews>
  <sheetFormatPr defaultColWidth="9.28515625" defaultRowHeight="15" x14ac:dyDescent="0.25"/>
  <cols>
    <col min="1" max="1" width="38.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9" t="s">
        <v>470</v>
      </c>
      <c r="B2" s="579"/>
      <c r="C2" s="579"/>
      <c r="D2" s="579"/>
      <c r="E2" s="579"/>
      <c r="F2" s="579"/>
    </row>
    <row r="3" spans="1:6" s="34" customFormat="1" ht="13.15" customHeight="1" x14ac:dyDescent="0.2"/>
    <row r="4" spans="1:6" s="34" customFormat="1" ht="13.15" customHeight="1" x14ac:dyDescent="0.2">
      <c r="A4" s="72"/>
      <c r="B4" s="175">
        <v>2020</v>
      </c>
      <c r="C4" s="176">
        <v>2021</v>
      </c>
      <c r="D4" s="176">
        <v>2022</v>
      </c>
      <c r="E4" s="176">
        <v>2023</v>
      </c>
      <c r="F4" s="177" t="s">
        <v>12</v>
      </c>
    </row>
    <row r="5" spans="1:6" s="34" customFormat="1" ht="13.15" customHeight="1" x14ac:dyDescent="0.2">
      <c r="A5" s="77" t="s">
        <v>138</v>
      </c>
      <c r="B5" s="178"/>
      <c r="C5" s="180"/>
      <c r="D5" s="178"/>
      <c r="E5" s="178"/>
      <c r="F5" s="181"/>
    </row>
    <row r="6" spans="1:6" s="34" customFormat="1" ht="13.15" customHeight="1" x14ac:dyDescent="0.2">
      <c r="A6" s="89" t="s">
        <v>6</v>
      </c>
      <c r="B6" s="143">
        <v>5669035</v>
      </c>
      <c r="C6" s="139">
        <v>6351548</v>
      </c>
      <c r="D6" s="139">
        <v>6782735</v>
      </c>
      <c r="E6" s="139">
        <v>7579257</v>
      </c>
      <c r="F6" s="433" t="s">
        <v>0</v>
      </c>
    </row>
    <row r="7" spans="1:6" s="34" customFormat="1" ht="13.15" customHeight="1" x14ac:dyDescent="0.2">
      <c r="A7" s="188" t="s">
        <v>223</v>
      </c>
      <c r="B7" s="452" t="s">
        <v>0</v>
      </c>
      <c r="C7" s="149">
        <v>0.12039315333209277</v>
      </c>
      <c r="D7" s="149">
        <v>6.7886915126831981E-2</v>
      </c>
      <c r="E7" s="453">
        <v>0.11743374907024973</v>
      </c>
      <c r="F7" s="454">
        <v>0.10190460584305816</v>
      </c>
    </row>
    <row r="8" spans="1:6" s="1" customFormat="1" ht="13.15" customHeight="1" x14ac:dyDescent="0.2">
      <c r="A8" s="1" t="s">
        <v>17</v>
      </c>
    </row>
    <row r="9" spans="1:6" ht="13.15" customHeight="1" x14ac:dyDescent="0.25">
      <c r="A9" s="593" t="s">
        <v>440</v>
      </c>
      <c r="B9" s="593"/>
      <c r="C9" s="593"/>
      <c r="D9" s="593"/>
      <c r="E9" s="593"/>
    </row>
    <row r="10" spans="1:6" ht="32.25" customHeight="1" x14ac:dyDescent="0.25">
      <c r="A10" s="574"/>
      <c r="B10" s="574"/>
      <c r="C10" s="574"/>
      <c r="D10" s="574"/>
      <c r="E10" s="574"/>
      <c r="F10" s="574"/>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2" sqref="A12"/>
    </sheetView>
  </sheetViews>
  <sheetFormatPr defaultColWidth="9.28515625" defaultRowHeight="15" x14ac:dyDescent="0.25"/>
  <cols>
    <col min="1" max="1" width="43.28515625" style="2" customWidth="1"/>
    <col min="2" max="5" width="11.28515625" style="2" bestFit="1" customWidth="1"/>
    <col min="6" max="6" width="10.7109375" style="2" customWidth="1"/>
    <col min="7" max="16384" width="9.28515625" style="2"/>
  </cols>
  <sheetData>
    <row r="1" spans="1:6" s="34" customFormat="1" ht="13.15" customHeight="1" x14ac:dyDescent="0.2"/>
    <row r="2" spans="1:6" s="34" customFormat="1" ht="13.15" customHeight="1" x14ac:dyDescent="0.2">
      <c r="A2" s="579" t="s">
        <v>471</v>
      </c>
      <c r="B2" s="579"/>
      <c r="C2" s="579"/>
      <c r="D2" s="579"/>
      <c r="E2" s="579"/>
      <c r="F2" s="579"/>
    </row>
    <row r="3" spans="1:6" s="34" customFormat="1" ht="13.15" customHeight="1" x14ac:dyDescent="0.2"/>
    <row r="4" spans="1:6" s="34" customFormat="1" ht="13.15" customHeight="1" x14ac:dyDescent="0.2">
      <c r="A4" s="72"/>
      <c r="B4" s="176">
        <v>2020</v>
      </c>
      <c r="C4" s="176">
        <v>2021</v>
      </c>
      <c r="D4" s="176">
        <v>2022</v>
      </c>
      <c r="E4" s="176">
        <v>2023</v>
      </c>
      <c r="F4" s="177" t="s">
        <v>12</v>
      </c>
    </row>
    <row r="5" spans="1:6" s="34" customFormat="1" ht="13.15" customHeight="1" x14ac:dyDescent="0.2">
      <c r="A5" s="77" t="s">
        <v>424</v>
      </c>
      <c r="B5" s="178"/>
      <c r="C5" s="180"/>
      <c r="D5" s="178"/>
      <c r="E5" s="178"/>
      <c r="F5" s="181"/>
    </row>
    <row r="6" spans="1:6" s="34" customFormat="1" ht="13.15" customHeight="1" x14ac:dyDescent="0.2">
      <c r="A6" s="89" t="s">
        <v>6</v>
      </c>
      <c r="B6" s="162">
        <v>11054194</v>
      </c>
      <c r="C6" s="162">
        <v>11305794</v>
      </c>
      <c r="D6" s="162">
        <v>11530311</v>
      </c>
      <c r="E6" s="162">
        <v>11778017</v>
      </c>
      <c r="F6" s="442" t="s">
        <v>0</v>
      </c>
    </row>
    <row r="7" spans="1:6" s="34" customFormat="1" ht="13.15" customHeight="1" x14ac:dyDescent="0.2">
      <c r="A7" s="89" t="s">
        <v>223</v>
      </c>
      <c r="B7" s="444" t="s">
        <v>0</v>
      </c>
      <c r="C7" s="167">
        <v>2.2760592043164829E-2</v>
      </c>
      <c r="D7" s="167">
        <v>1.9858578707519392E-2</v>
      </c>
      <c r="E7" s="167">
        <v>2.1483028515015823E-2</v>
      </c>
      <c r="F7" s="445">
        <v>2.1367399755233347E-2</v>
      </c>
    </row>
    <row r="8" spans="1:6" s="34" customFormat="1" ht="13.15" customHeight="1" x14ac:dyDescent="0.2">
      <c r="A8" s="77" t="s">
        <v>425</v>
      </c>
      <c r="B8" s="178"/>
      <c r="C8" s="180"/>
      <c r="D8" s="178"/>
      <c r="E8" s="178"/>
      <c r="F8" s="181"/>
    </row>
    <row r="9" spans="1:6" s="34" customFormat="1" ht="13.15" customHeight="1" x14ac:dyDescent="0.2">
      <c r="A9" s="89" t="s">
        <v>6</v>
      </c>
      <c r="B9" s="162">
        <v>15425047</v>
      </c>
      <c r="C9" s="162">
        <v>15584521</v>
      </c>
      <c r="D9" s="162">
        <v>16573724</v>
      </c>
      <c r="E9" s="162">
        <v>16764214</v>
      </c>
      <c r="F9" s="442" t="s">
        <v>0</v>
      </c>
    </row>
    <row r="10" spans="1:6" s="34" customFormat="1" ht="13.15" customHeight="1" x14ac:dyDescent="0.2">
      <c r="A10" s="89" t="s">
        <v>223</v>
      </c>
      <c r="B10" s="444" t="s">
        <v>0</v>
      </c>
      <c r="C10" s="167">
        <v>1.0338639486803469E-2</v>
      </c>
      <c r="D10" s="167">
        <v>6.347342982180848E-2</v>
      </c>
      <c r="E10" s="167">
        <v>1.1493494159791728E-2</v>
      </c>
      <c r="F10" s="445">
        <v>2.8435187822801227E-2</v>
      </c>
    </row>
    <row r="11" spans="1:6" s="34" customFormat="1" ht="13.15" customHeight="1" x14ac:dyDescent="0.2">
      <c r="A11" s="77" t="s">
        <v>426</v>
      </c>
      <c r="B11" s="446"/>
      <c r="C11" s="447"/>
      <c r="D11" s="447"/>
      <c r="E11" s="447"/>
      <c r="F11" s="448"/>
    </row>
    <row r="12" spans="1:6" s="34" customFormat="1" ht="13.15" customHeight="1" x14ac:dyDescent="0.2">
      <c r="A12" s="89" t="s">
        <v>6</v>
      </c>
      <c r="B12" s="162">
        <v>290773</v>
      </c>
      <c r="C12" s="162">
        <v>310624</v>
      </c>
      <c r="D12" s="162">
        <v>326558</v>
      </c>
      <c r="E12" s="162">
        <v>351113</v>
      </c>
      <c r="F12" s="442" t="s">
        <v>0</v>
      </c>
    </row>
    <row r="13" spans="1:6" s="34" customFormat="1" ht="13.15" customHeight="1" x14ac:dyDescent="0.2">
      <c r="A13" s="188" t="s">
        <v>223</v>
      </c>
      <c r="B13" s="449" t="s">
        <v>0</v>
      </c>
      <c r="C13" s="450">
        <v>6.8269749942394986E-2</v>
      </c>
      <c r="D13" s="450">
        <v>5.1296744617286505E-2</v>
      </c>
      <c r="E13" s="450">
        <v>7.519338065519765E-2</v>
      </c>
      <c r="F13" s="451">
        <v>6.4919958404959718E-2</v>
      </c>
    </row>
    <row r="14" spans="1:6" ht="13.15" customHeight="1" x14ac:dyDescent="0.25">
      <c r="A14" s="1" t="s">
        <v>17</v>
      </c>
    </row>
    <row r="15" spans="1:6" ht="13.15" customHeight="1" x14ac:dyDescent="0.25">
      <c r="A15" s="593" t="s">
        <v>518</v>
      </c>
      <c r="B15" s="593"/>
      <c r="C15" s="593"/>
      <c r="D15" s="593"/>
      <c r="E15" s="593"/>
    </row>
    <row r="16" spans="1:6" ht="13.15" customHeight="1" x14ac:dyDescent="0.25">
      <c r="A16" s="601" t="s">
        <v>519</v>
      </c>
      <c r="B16" s="601"/>
      <c r="C16" s="601"/>
      <c r="D16" s="601"/>
      <c r="E16" s="601"/>
    </row>
    <row r="17" spans="1:5" ht="13.15" customHeight="1" x14ac:dyDescent="0.25">
      <c r="A17" s="601" t="s">
        <v>520</v>
      </c>
      <c r="B17" s="601"/>
      <c r="C17" s="601"/>
      <c r="D17" s="601"/>
      <c r="E17" s="601"/>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workbookViewId="0">
      <selection activeCell="A12" sqref="A12"/>
    </sheetView>
  </sheetViews>
  <sheetFormatPr defaultColWidth="9.28515625" defaultRowHeight="15" x14ac:dyDescent="0.25"/>
  <cols>
    <col min="1" max="1" width="62.5703125" style="2" customWidth="1"/>
    <col min="2" max="2" width="14.28515625" style="2" bestFit="1" customWidth="1"/>
    <col min="3" max="6" width="14.28515625" style="2" customWidth="1"/>
    <col min="7" max="7" width="14.28515625" style="2" bestFit="1" customWidth="1"/>
    <col min="8" max="16384" width="9.28515625" style="2"/>
  </cols>
  <sheetData>
    <row r="1" spans="1:15" s="34" customFormat="1" ht="13.15" customHeight="1" x14ac:dyDescent="0.2"/>
    <row r="2" spans="1:15" s="34" customFormat="1" ht="13.15" customHeight="1" x14ac:dyDescent="0.2">
      <c r="A2" s="579" t="s">
        <v>472</v>
      </c>
      <c r="B2" s="579"/>
      <c r="C2" s="579"/>
      <c r="D2" s="579"/>
      <c r="E2" s="579"/>
      <c r="F2" s="71"/>
      <c r="G2" s="71"/>
    </row>
    <row r="3" spans="1:15" s="34" customFormat="1" ht="13.15" customHeight="1" x14ac:dyDescent="0.2"/>
    <row r="4" spans="1:15" s="34" customFormat="1" ht="13.15" customHeight="1" x14ac:dyDescent="0.2">
      <c r="A4" s="11"/>
      <c r="B4" s="176">
        <v>2020</v>
      </c>
      <c r="C4" s="513">
        <v>2021</v>
      </c>
      <c r="D4" s="555">
        <v>2022</v>
      </c>
      <c r="E4" s="13">
        <v>2023</v>
      </c>
      <c r="I4" s="35"/>
      <c r="J4" s="35"/>
      <c r="K4" s="35"/>
      <c r="L4" s="35"/>
      <c r="M4" s="35"/>
      <c r="N4" s="35"/>
      <c r="O4" s="35"/>
    </row>
    <row r="5" spans="1:15" s="34" customFormat="1" ht="13.15" customHeight="1" x14ac:dyDescent="0.2">
      <c r="A5" s="14" t="s">
        <v>324</v>
      </c>
      <c r="B5" s="15"/>
      <c r="C5" s="15"/>
      <c r="D5" s="15"/>
      <c r="E5" s="16"/>
      <c r="F5" s="50"/>
      <c r="G5" s="50"/>
      <c r="H5" s="50"/>
      <c r="I5" s="50"/>
    </row>
    <row r="6" spans="1:15" s="34" customFormat="1" ht="13.15" customHeight="1" x14ac:dyDescent="0.2">
      <c r="A6" s="17" t="s">
        <v>21</v>
      </c>
      <c r="B6" s="18">
        <v>35175.642073259995</v>
      </c>
      <c r="C6" s="18">
        <v>61950.687868079993</v>
      </c>
      <c r="D6" s="18">
        <v>50968.717746699993</v>
      </c>
      <c r="E6" s="19">
        <v>47280.640839729997</v>
      </c>
    </row>
    <row r="7" spans="1:15" s="34" customFormat="1" ht="13.15" customHeight="1" x14ac:dyDescent="0.2">
      <c r="A7" s="17" t="s">
        <v>223</v>
      </c>
      <c r="B7" s="517">
        <v>0</v>
      </c>
      <c r="C7" s="21">
        <v>0.76118143740079702</v>
      </c>
      <c r="D7" s="21">
        <v>-0.17726954291073249</v>
      </c>
      <c r="E7" s="20">
        <v>-7.2359617232253814E-2</v>
      </c>
    </row>
    <row r="8" spans="1:15" s="34" customFormat="1" ht="13.15" customHeight="1" x14ac:dyDescent="0.2">
      <c r="A8" s="17" t="s">
        <v>326</v>
      </c>
      <c r="B8" s="21">
        <v>9.836205072366648E-2</v>
      </c>
      <c r="C8" s="21">
        <v>0.16136602511167453</v>
      </c>
      <c r="D8" s="21">
        <v>0.13761211647460939</v>
      </c>
      <c r="E8" s="20">
        <v>0.12765455639998632</v>
      </c>
    </row>
    <row r="9" spans="1:15" s="34" customFormat="1" ht="13.15" customHeight="1" x14ac:dyDescent="0.2">
      <c r="A9" s="14" t="s">
        <v>327</v>
      </c>
      <c r="B9" s="22"/>
      <c r="C9" s="22"/>
      <c r="D9" s="22"/>
      <c r="E9" s="23"/>
    </row>
    <row r="10" spans="1:15" s="34" customFormat="1" ht="13.15" customHeight="1" x14ac:dyDescent="0.2">
      <c r="A10" s="17" t="s">
        <v>21</v>
      </c>
      <c r="B10" s="18">
        <v>16263.061973750002</v>
      </c>
      <c r="C10" s="18">
        <v>11256.462234370001</v>
      </c>
      <c r="D10" s="18">
        <v>7848.4197107199998</v>
      </c>
      <c r="E10" s="19">
        <v>7857.5307008299997</v>
      </c>
    </row>
    <row r="11" spans="1:15" s="34" customFormat="1" ht="13.15" customHeight="1" x14ac:dyDescent="0.2">
      <c r="A11" s="17" t="s">
        <v>223</v>
      </c>
      <c r="B11" s="517">
        <v>0</v>
      </c>
      <c r="C11" s="21">
        <v>-0.30785099063516386</v>
      </c>
      <c r="D11" s="21">
        <v>-0.30276319972397991</v>
      </c>
      <c r="E11" s="20">
        <v>1.1608693782718671E-3</v>
      </c>
    </row>
    <row r="12" spans="1:15" s="34" customFormat="1" ht="13.15" customHeight="1" x14ac:dyDescent="0.2">
      <c r="A12" s="17" t="s">
        <v>326</v>
      </c>
      <c r="B12" s="21">
        <v>4.5476586424563759E-2</v>
      </c>
      <c r="C12" s="21">
        <v>2.9320264715185972E-2</v>
      </c>
      <c r="D12" s="21">
        <v>2.1190206368162923E-2</v>
      </c>
      <c r="E12" s="20">
        <v>2.1214805429854985E-2</v>
      </c>
    </row>
    <row r="13" spans="1:15" s="34" customFormat="1" ht="13.15" customHeight="1" x14ac:dyDescent="0.2">
      <c r="A13" s="14" t="s">
        <v>233</v>
      </c>
      <c r="B13" s="24"/>
      <c r="C13" s="24"/>
      <c r="D13" s="24"/>
      <c r="E13" s="25"/>
    </row>
    <row r="14" spans="1:15" s="34" customFormat="1" ht="13.15" customHeight="1" x14ac:dyDescent="0.2">
      <c r="A14" s="17" t="s">
        <v>21</v>
      </c>
      <c r="B14" s="18">
        <v>35428.805818929992</v>
      </c>
      <c r="C14" s="18">
        <v>32202.360166999992</v>
      </c>
      <c r="D14" s="18">
        <v>16438.22761695</v>
      </c>
      <c r="E14" s="19">
        <v>15517.318861060001</v>
      </c>
    </row>
    <row r="15" spans="1:15" s="34" customFormat="1" ht="13.15" customHeight="1" x14ac:dyDescent="0.2">
      <c r="A15" s="17" t="s">
        <v>223</v>
      </c>
      <c r="B15" s="517">
        <v>0</v>
      </c>
      <c r="C15" s="21">
        <v>-9.1068428002336943E-2</v>
      </c>
      <c r="D15" s="21">
        <v>-0.48953345246428859</v>
      </c>
      <c r="E15" s="20">
        <v>-5.6022387409967456E-2</v>
      </c>
    </row>
    <row r="16" spans="1:15" s="34" customFormat="1" ht="13.15" customHeight="1" x14ac:dyDescent="0.2">
      <c r="A16" s="17" t="s">
        <v>326</v>
      </c>
      <c r="B16" s="21">
        <v>9.9069975404646668E-2</v>
      </c>
      <c r="C16" s="21">
        <v>8.3879082512023709E-2</v>
      </c>
      <c r="D16" s="21">
        <v>4.4382111096101205E-2</v>
      </c>
      <c r="E16" s="20">
        <v>4.1895719274203207E-2</v>
      </c>
    </row>
    <row r="17" spans="1:5" s="34" customFormat="1" ht="13.15" customHeight="1" x14ac:dyDescent="0.2">
      <c r="A17" s="14" t="s">
        <v>234</v>
      </c>
      <c r="B17" s="24"/>
      <c r="C17" s="24"/>
      <c r="D17" s="24"/>
      <c r="E17" s="25"/>
    </row>
    <row r="18" spans="1:5" s="34" customFormat="1" ht="13.15" customHeight="1" x14ac:dyDescent="0.2">
      <c r="A18" s="17" t="s">
        <v>21</v>
      </c>
      <c r="B18" s="18">
        <v>245831.39158296003</v>
      </c>
      <c r="C18" s="18">
        <v>256159.98365176999</v>
      </c>
      <c r="D18" s="18">
        <v>272682.94143995998</v>
      </c>
      <c r="E18" s="19">
        <v>271514.58588500001</v>
      </c>
    </row>
    <row r="19" spans="1:5" s="34" customFormat="1" ht="13.15" customHeight="1" x14ac:dyDescent="0.2">
      <c r="A19" s="17" t="s">
        <v>223</v>
      </c>
      <c r="B19" s="517">
        <v>0</v>
      </c>
      <c r="C19" s="21">
        <v>4.2014943666478066E-2</v>
      </c>
      <c r="D19" s="21">
        <v>6.4502493920563619E-2</v>
      </c>
      <c r="E19" s="20">
        <v>-4.2846668324399984E-3</v>
      </c>
    </row>
    <row r="20" spans="1:5" s="34" customFormat="1" ht="13.15" customHeight="1" x14ac:dyDescent="0.2">
      <c r="A20" s="17" t="s">
        <v>326</v>
      </c>
      <c r="B20" s="21">
        <v>0.68842113528424487</v>
      </c>
      <c r="C20" s="21">
        <v>0.66723259703877669</v>
      </c>
      <c r="D20" s="21">
        <v>0.73622563715573197</v>
      </c>
      <c r="E20" s="20">
        <v>0.73307115558701885</v>
      </c>
    </row>
    <row r="21" spans="1:5" s="34" customFormat="1" ht="13.15" customHeight="1" x14ac:dyDescent="0.2">
      <c r="A21" s="14" t="s">
        <v>237</v>
      </c>
      <c r="B21" s="24"/>
      <c r="C21" s="24"/>
      <c r="D21" s="24"/>
      <c r="E21" s="25"/>
    </row>
    <row r="22" spans="1:5" s="34" customFormat="1" ht="13.15" customHeight="1" x14ac:dyDescent="0.2">
      <c r="A22" s="17" t="s">
        <v>21</v>
      </c>
      <c r="B22" s="18">
        <v>24915.054487019999</v>
      </c>
      <c r="C22" s="18">
        <v>22344.578605550007</v>
      </c>
      <c r="D22" s="18">
        <v>22442.272351490003</v>
      </c>
      <c r="E22" s="19">
        <v>20291.801371909998</v>
      </c>
    </row>
    <row r="23" spans="1:5" s="34" customFormat="1" ht="13.15" customHeight="1" x14ac:dyDescent="0.2">
      <c r="A23" s="17" t="s">
        <v>223</v>
      </c>
      <c r="B23" s="517">
        <v>0</v>
      </c>
      <c r="C23" s="21">
        <v>-0.10316958699846046</v>
      </c>
      <c r="D23" s="21">
        <v>4.3721453720202419E-3</v>
      </c>
      <c r="E23" s="20">
        <v>-9.5822336789225804E-2</v>
      </c>
    </row>
    <row r="24" spans="1:5" s="34" customFormat="1" ht="13.15" customHeight="1" x14ac:dyDescent="0.2">
      <c r="A24" s="17" t="s">
        <v>326</v>
      </c>
      <c r="B24" s="21">
        <v>6.967025216287831E-2</v>
      </c>
      <c r="C24" s="21">
        <v>5.8202030622339175E-2</v>
      </c>
      <c r="D24" s="21">
        <v>6.0592628838266278E-2</v>
      </c>
      <c r="E24" s="20">
        <v>5.4786501550781373E-2</v>
      </c>
    </row>
    <row r="25" spans="1:5" s="34" customFormat="1" ht="13.15" customHeight="1" x14ac:dyDescent="0.2">
      <c r="A25" s="26" t="s">
        <v>366</v>
      </c>
      <c r="B25" s="27">
        <v>357613.95593592001</v>
      </c>
      <c r="C25" s="27">
        <v>383914.07252676995</v>
      </c>
      <c r="D25" s="27">
        <v>370379.57886581996</v>
      </c>
      <c r="E25" s="28">
        <v>362461.87765853002</v>
      </c>
    </row>
    <row r="26" spans="1:5" s="34" customFormat="1" ht="13.15" customHeight="1" x14ac:dyDescent="0.2">
      <c r="A26" s="29" t="s">
        <v>223</v>
      </c>
      <c r="B26" s="518">
        <v>0</v>
      </c>
      <c r="C26" s="44">
        <v>7.354331718408269E-2</v>
      </c>
      <c r="D26" s="44">
        <v>-3.5253966003046755E-2</v>
      </c>
      <c r="E26" s="31">
        <v>-2.1377261758155242E-2</v>
      </c>
    </row>
    <row r="27" spans="1:5" ht="13.15" customHeight="1" x14ac:dyDescent="0.25">
      <c r="A27" s="1" t="s">
        <v>17</v>
      </c>
    </row>
    <row r="28" spans="1:5" ht="13.15" customHeight="1" x14ac:dyDescent="0.25">
      <c r="A28" s="9" t="s">
        <v>500</v>
      </c>
      <c r="B28" s="10"/>
      <c r="C28" s="512"/>
      <c r="D28" s="554"/>
      <c r="E28" s="10"/>
    </row>
  </sheetData>
  <mergeCells count="1">
    <mergeCell ref="A2:E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73"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activeCell="A12" sqref="A12"/>
    </sheetView>
  </sheetViews>
  <sheetFormatPr defaultColWidth="9.28515625" defaultRowHeight="12.75" x14ac:dyDescent="0.2"/>
  <cols>
    <col min="1" max="1" width="41.28515625" style="34" bestFit="1" customWidth="1"/>
    <col min="2" max="17" width="15.42578125" style="34" customWidth="1"/>
    <col min="18" max="16384" width="9.28515625" style="34"/>
  </cols>
  <sheetData>
    <row r="1" spans="1:19" ht="13.15" customHeight="1" x14ac:dyDescent="0.2"/>
    <row r="2" spans="1:19" ht="13.15" customHeight="1" x14ac:dyDescent="0.2">
      <c r="A2" s="579" t="s">
        <v>473</v>
      </c>
      <c r="B2" s="579"/>
      <c r="C2" s="579"/>
      <c r="D2" s="579"/>
      <c r="E2" s="579"/>
      <c r="F2" s="579"/>
      <c r="G2" s="579"/>
      <c r="H2" s="579"/>
      <c r="I2" s="579"/>
      <c r="J2" s="579"/>
      <c r="K2" s="579"/>
      <c r="L2" s="579"/>
      <c r="M2" s="579"/>
      <c r="N2" s="579"/>
      <c r="O2" s="579"/>
      <c r="P2" s="579"/>
      <c r="Q2" s="579"/>
    </row>
    <row r="3" spans="1:19" ht="13.15" customHeight="1" x14ac:dyDescent="0.2"/>
    <row r="4" spans="1:19" ht="13.15" customHeight="1" x14ac:dyDescent="0.2">
      <c r="A4" s="467"/>
      <c r="B4" s="602">
        <v>2020</v>
      </c>
      <c r="C4" s="603"/>
      <c r="D4" s="603"/>
      <c r="E4" s="604"/>
      <c r="F4" s="605">
        <v>2021</v>
      </c>
      <c r="G4" s="605"/>
      <c r="H4" s="605"/>
      <c r="I4" s="605"/>
      <c r="J4" s="605">
        <v>2022</v>
      </c>
      <c r="K4" s="605"/>
      <c r="L4" s="605"/>
      <c r="M4" s="605"/>
      <c r="N4" s="605">
        <v>2023</v>
      </c>
      <c r="O4" s="605"/>
      <c r="P4" s="605"/>
      <c r="Q4" s="605"/>
    </row>
    <row r="5" spans="1:19" ht="63.75" x14ac:dyDescent="0.2">
      <c r="A5" s="455" t="s">
        <v>399</v>
      </c>
      <c r="B5" s="457" t="s">
        <v>327</v>
      </c>
      <c r="C5" s="457" t="s">
        <v>233</v>
      </c>
      <c r="D5" s="457" t="s">
        <v>234</v>
      </c>
      <c r="E5" s="457" t="s">
        <v>6</v>
      </c>
      <c r="F5" s="37" t="s">
        <v>327</v>
      </c>
      <c r="G5" s="37" t="s">
        <v>233</v>
      </c>
      <c r="H5" s="37" t="s">
        <v>234</v>
      </c>
      <c r="I5" s="38" t="s">
        <v>6</v>
      </c>
      <c r="J5" s="37" t="s">
        <v>327</v>
      </c>
      <c r="K5" s="37" t="s">
        <v>233</v>
      </c>
      <c r="L5" s="37" t="s">
        <v>234</v>
      </c>
      <c r="M5" s="38" t="s">
        <v>6</v>
      </c>
      <c r="N5" s="37" t="s">
        <v>327</v>
      </c>
      <c r="O5" s="37" t="s">
        <v>233</v>
      </c>
      <c r="P5" s="37" t="s">
        <v>234</v>
      </c>
      <c r="Q5" s="38" t="s">
        <v>6</v>
      </c>
    </row>
    <row r="6" spans="1:19" ht="13.15" customHeight="1" x14ac:dyDescent="0.2">
      <c r="A6" s="39" t="s">
        <v>328</v>
      </c>
      <c r="B6" s="40">
        <v>3090.3540706699991</v>
      </c>
      <c r="C6" s="18">
        <v>0</v>
      </c>
      <c r="D6" s="18">
        <v>0</v>
      </c>
      <c r="E6" s="19">
        <v>3090.3540706699991</v>
      </c>
      <c r="F6" s="18">
        <v>1873</v>
      </c>
      <c r="G6" s="18">
        <v>0</v>
      </c>
      <c r="H6" s="18">
        <v>0</v>
      </c>
      <c r="I6" s="19">
        <v>1873</v>
      </c>
      <c r="J6" s="18">
        <v>1468</v>
      </c>
      <c r="K6" s="18">
        <v>0</v>
      </c>
      <c r="L6" s="18">
        <v>0</v>
      </c>
      <c r="M6" s="19">
        <v>1468</v>
      </c>
      <c r="N6" s="18">
        <v>2259</v>
      </c>
      <c r="O6" s="18">
        <v>0</v>
      </c>
      <c r="P6" s="18">
        <v>0</v>
      </c>
      <c r="Q6" s="19">
        <v>2259</v>
      </c>
      <c r="R6" s="500"/>
      <c r="S6" s="347"/>
    </row>
    <row r="7" spans="1:19" ht="13.15" customHeight="1" x14ac:dyDescent="0.2">
      <c r="A7" s="39" t="s">
        <v>145</v>
      </c>
      <c r="B7" s="41">
        <v>0.19001947920713788</v>
      </c>
      <c r="C7" s="18">
        <v>0</v>
      </c>
      <c r="D7" s="18">
        <v>0</v>
      </c>
      <c r="E7" s="20">
        <v>1.0386899148991479E-2</v>
      </c>
      <c r="F7" s="21">
        <v>0.16639353669552684</v>
      </c>
      <c r="G7" s="18">
        <v>0</v>
      </c>
      <c r="H7" s="18">
        <v>0</v>
      </c>
      <c r="I7" s="42">
        <v>6.2512501285214113E-3</v>
      </c>
      <c r="J7" s="21">
        <v>0.18703671943442704</v>
      </c>
      <c r="K7" s="18">
        <v>0</v>
      </c>
      <c r="L7" s="18">
        <v>0</v>
      </c>
      <c r="M7" s="42">
        <v>4.9432691806195212E-3</v>
      </c>
      <c r="N7" s="21">
        <v>0.28750315741370086</v>
      </c>
      <c r="O7" s="18">
        <v>0</v>
      </c>
      <c r="P7" s="18">
        <v>0</v>
      </c>
      <c r="Q7" s="42">
        <v>7.6604989475143447E-3</v>
      </c>
    </row>
    <row r="8" spans="1:19" ht="13.15" customHeight="1" x14ac:dyDescent="0.2">
      <c r="A8" s="39" t="s">
        <v>329</v>
      </c>
      <c r="B8" s="40">
        <v>4286</v>
      </c>
      <c r="C8" s="18">
        <v>907</v>
      </c>
      <c r="D8" s="18">
        <v>0</v>
      </c>
      <c r="E8" s="19">
        <v>5193</v>
      </c>
      <c r="F8" s="18">
        <v>3794.0229210000002</v>
      </c>
      <c r="G8" s="18">
        <v>822</v>
      </c>
      <c r="H8" s="18">
        <v>0</v>
      </c>
      <c r="I8" s="19">
        <v>4616.0229209999998</v>
      </c>
      <c r="J8" s="18">
        <v>2663.0793520000002</v>
      </c>
      <c r="K8" s="18">
        <v>947</v>
      </c>
      <c r="L8" s="18">
        <v>0</v>
      </c>
      <c r="M8" s="19">
        <v>3610.0793520000002</v>
      </c>
      <c r="N8" s="18">
        <v>2569.9813869999998</v>
      </c>
      <c r="O8" s="18">
        <v>915</v>
      </c>
      <c r="P8" s="18">
        <v>0</v>
      </c>
      <c r="Q8" s="19">
        <v>3484.9813869999998</v>
      </c>
      <c r="R8" s="500"/>
      <c r="S8" s="347"/>
    </row>
    <row r="9" spans="1:19" ht="13.15" customHeight="1" x14ac:dyDescent="0.2">
      <c r="A9" s="39" t="s">
        <v>145</v>
      </c>
      <c r="B9" s="41">
        <v>0.26353727413028216</v>
      </c>
      <c r="C9" s="21">
        <v>2.5600593427155986E-2</v>
      </c>
      <c r="D9" s="18">
        <v>0</v>
      </c>
      <c r="E9" s="20">
        <v>1.7454041202799312E-2</v>
      </c>
      <c r="F9" s="21">
        <v>0.3370533326903809</v>
      </c>
      <c r="G9" s="21">
        <v>2.5525870993068824E-2</v>
      </c>
      <c r="H9" s="18">
        <v>0</v>
      </c>
      <c r="I9" s="42">
        <v>1.5406254072695689E-2</v>
      </c>
      <c r="J9" s="21">
        <v>0.33930083487168927</v>
      </c>
      <c r="K9" s="21">
        <v>5.7611333112495423E-2</v>
      </c>
      <c r="L9" s="18">
        <v>0</v>
      </c>
      <c r="M9" s="42">
        <v>1.2156399182787802E-2</v>
      </c>
      <c r="N9" s="21">
        <v>0.32708178984371061</v>
      </c>
      <c r="O9" s="21">
        <v>5.8967192382456526E-2</v>
      </c>
      <c r="P9" s="18">
        <v>0</v>
      </c>
      <c r="Q9" s="42">
        <v>1.1817926625595653E-2</v>
      </c>
    </row>
    <row r="10" spans="1:19" ht="13.15" customHeight="1" x14ac:dyDescent="0.2">
      <c r="A10" s="39" t="s">
        <v>330</v>
      </c>
      <c r="B10" s="40">
        <v>8802</v>
      </c>
      <c r="C10" s="18">
        <v>31373</v>
      </c>
      <c r="D10" s="18">
        <v>53908</v>
      </c>
      <c r="E10" s="19">
        <v>94083</v>
      </c>
      <c r="F10" s="18">
        <v>5511.8301250000004</v>
      </c>
      <c r="G10" s="18">
        <v>28379</v>
      </c>
      <c r="H10" s="18">
        <v>57973</v>
      </c>
      <c r="I10" s="19">
        <v>91863.830125000008</v>
      </c>
      <c r="J10" s="18">
        <v>3652.4258329999998</v>
      </c>
      <c r="K10" s="18">
        <v>13203</v>
      </c>
      <c r="L10" s="18">
        <v>69649</v>
      </c>
      <c r="M10" s="19">
        <v>86504.425833000001</v>
      </c>
      <c r="N10" s="18">
        <v>2956.724361</v>
      </c>
      <c r="O10" s="18">
        <v>12142</v>
      </c>
      <c r="P10" s="18">
        <v>74112</v>
      </c>
      <c r="Q10" s="19">
        <v>89210.724361</v>
      </c>
      <c r="R10" s="500"/>
      <c r="S10" s="347"/>
    </row>
    <row r="11" spans="1:19" ht="13.15" customHeight="1" x14ac:dyDescent="0.2">
      <c r="A11" s="39" t="s">
        <v>145</v>
      </c>
      <c r="B11" s="41">
        <v>0.54121677249060751</v>
      </c>
      <c r="C11" s="21">
        <v>0.88552085732101959</v>
      </c>
      <c r="D11" s="21">
        <v>0.21928886104681672</v>
      </c>
      <c r="E11" s="42">
        <v>0.31621963383072749</v>
      </c>
      <c r="F11" s="21">
        <v>0.48965985486582908</v>
      </c>
      <c r="G11" s="21">
        <v>0.88126361668163045</v>
      </c>
      <c r="H11" s="21">
        <v>0.22631558400999374</v>
      </c>
      <c r="I11" s="42">
        <v>0.30660105706106533</v>
      </c>
      <c r="J11" s="21">
        <v>0.46635268786231232</v>
      </c>
      <c r="K11" s="21">
        <v>0.80321270441845516</v>
      </c>
      <c r="L11" s="21">
        <v>0.25542113003010825</v>
      </c>
      <c r="M11" s="42">
        <v>0.29129064183069214</v>
      </c>
      <c r="N11" s="21">
        <v>0.37630260707813507</v>
      </c>
      <c r="O11" s="21">
        <v>0.78249142066424826</v>
      </c>
      <c r="P11" s="21">
        <v>0.27295729517706202</v>
      </c>
      <c r="Q11" s="42">
        <v>0.30252264722197114</v>
      </c>
    </row>
    <row r="12" spans="1:19" ht="13.15" customHeight="1" x14ac:dyDescent="0.2">
      <c r="A12" s="39" t="s">
        <v>331</v>
      </c>
      <c r="B12" s="40">
        <v>85</v>
      </c>
      <c r="C12" s="18">
        <v>3148.86623237</v>
      </c>
      <c r="D12" s="18">
        <v>191923</v>
      </c>
      <c r="E12" s="19">
        <v>195156.86623237</v>
      </c>
      <c r="F12" s="18">
        <v>77.593791999999993</v>
      </c>
      <c r="G12" s="18">
        <v>3001.6229868200003</v>
      </c>
      <c r="H12" s="18">
        <v>198187</v>
      </c>
      <c r="I12" s="19">
        <v>201266.21677882</v>
      </c>
      <c r="J12" s="18">
        <v>65.221013999999997</v>
      </c>
      <c r="K12" s="18">
        <v>2287.7380080900002</v>
      </c>
      <c r="L12" s="18">
        <v>203034</v>
      </c>
      <c r="M12" s="19">
        <v>205386.95902209001</v>
      </c>
      <c r="N12" s="18">
        <v>71.599265000000003</v>
      </c>
      <c r="O12" s="18">
        <v>2460.1030369800001</v>
      </c>
      <c r="P12" s="18">
        <v>197403</v>
      </c>
      <c r="Q12" s="19">
        <v>199934.70230198</v>
      </c>
      <c r="R12" s="500"/>
      <c r="S12" s="347"/>
    </row>
    <row r="13" spans="1:19" ht="13.15" customHeight="1" x14ac:dyDescent="0.2">
      <c r="A13" s="39" t="s">
        <v>145</v>
      </c>
      <c r="B13" s="43">
        <v>5.226474171972465E-3</v>
      </c>
      <c r="C13" s="44">
        <v>8.7878549251824534E-2</v>
      </c>
      <c r="D13" s="44">
        <v>0.78071113895318334</v>
      </c>
      <c r="E13" s="45">
        <v>0.65693606474657806</v>
      </c>
      <c r="F13" s="44">
        <v>6.8932757482632542E-3</v>
      </c>
      <c r="G13" s="44">
        <v>9.3210512325300796E-2</v>
      </c>
      <c r="H13" s="44">
        <v>0.77368441599000626</v>
      </c>
      <c r="I13" s="45">
        <v>0.67173810117758503</v>
      </c>
      <c r="J13" s="44">
        <v>8.3097578315714151E-3</v>
      </c>
      <c r="K13" s="44">
        <v>0.13917596246904937</v>
      </c>
      <c r="L13" s="44">
        <v>0.74457886996989175</v>
      </c>
      <c r="M13" s="45">
        <v>0.69160968980590065</v>
      </c>
      <c r="N13" s="44">
        <v>9.1124456644534231E-3</v>
      </c>
      <c r="O13" s="44">
        <v>0.15854138695329531</v>
      </c>
      <c r="P13" s="44">
        <v>0.72704270482293798</v>
      </c>
      <c r="Q13" s="45">
        <v>0.67699892720491883</v>
      </c>
    </row>
    <row r="14" spans="1:19" ht="13.15" customHeight="1" x14ac:dyDescent="0.2">
      <c r="A14" s="46" t="s">
        <v>6</v>
      </c>
      <c r="B14" s="47">
        <v>16263.354070669999</v>
      </c>
      <c r="C14" s="48">
        <v>35428.866232369997</v>
      </c>
      <c r="D14" s="48">
        <v>245831</v>
      </c>
      <c r="E14" s="49">
        <v>297524.22030304</v>
      </c>
      <c r="F14" s="48">
        <v>11256.446838</v>
      </c>
      <c r="G14" s="48">
        <v>32202.622986819999</v>
      </c>
      <c r="H14" s="48">
        <v>256160</v>
      </c>
      <c r="I14" s="49">
        <v>299620.06982481998</v>
      </c>
      <c r="J14" s="48">
        <v>7848.7261989999997</v>
      </c>
      <c r="K14" s="48">
        <v>16437.73800809</v>
      </c>
      <c r="L14" s="48">
        <v>272683</v>
      </c>
      <c r="M14" s="49">
        <v>296969.46420708997</v>
      </c>
      <c r="N14" s="48">
        <v>7857.3050130000001</v>
      </c>
      <c r="O14" s="48">
        <v>15517.103036979999</v>
      </c>
      <c r="P14" s="48">
        <v>271515</v>
      </c>
      <c r="Q14" s="49">
        <v>294889.40804998</v>
      </c>
    </row>
    <row r="15" spans="1:19" x14ac:dyDescent="0.2">
      <c r="A15" s="1" t="s">
        <v>17</v>
      </c>
    </row>
    <row r="16" spans="1:19" ht="22.5" customHeight="1" x14ac:dyDescent="0.2">
      <c r="A16" s="594" t="s">
        <v>500</v>
      </c>
      <c r="B16" s="594"/>
      <c r="C16" s="347"/>
      <c r="D16" s="347"/>
      <c r="E16" s="347"/>
      <c r="F16" s="347"/>
      <c r="G16" s="347"/>
      <c r="H16" s="347"/>
      <c r="I16" s="347"/>
      <c r="J16" s="347"/>
      <c r="K16" s="347"/>
      <c r="L16" s="347"/>
      <c r="M16" s="347"/>
      <c r="N16" s="347"/>
      <c r="O16" s="347"/>
      <c r="P16" s="347"/>
      <c r="Q16" s="347"/>
    </row>
    <row r="17" spans="14:14" x14ac:dyDescent="0.2">
      <c r="N17" s="500"/>
    </row>
  </sheetData>
  <mergeCells count="6">
    <mergeCell ref="A2:Q2"/>
    <mergeCell ref="A16:B16"/>
    <mergeCell ref="B4:E4"/>
    <mergeCell ref="F4:I4"/>
    <mergeCell ref="J4:M4"/>
    <mergeCell ref="N4:Q4"/>
  </mergeCells>
  <hyperlinks>
    <hyperlink ref="A2:B2" location="Índice!A1" display="Tabela 29 - Composição e evolução da estrutura do ativo agregado, a 31 de dezembro (2014-2017)"/>
  </hyperlinks>
  <pageMargins left="0.7" right="0.7" top="0.75" bottom="0.75" header="0.3" footer="0.3"/>
  <pageSetup paperSize="9" scale="79" orientation="landscape" horizontalDpi="360" verticalDpi="36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A12" sqref="A12"/>
    </sheetView>
  </sheetViews>
  <sheetFormatPr defaultColWidth="9.28515625" defaultRowHeight="15" x14ac:dyDescent="0.25"/>
  <cols>
    <col min="1" max="1" width="61" style="2" customWidth="1"/>
    <col min="2" max="5" width="14.28515625" style="2" customWidth="1"/>
    <col min="6" max="16384" width="9.28515625" style="2"/>
  </cols>
  <sheetData>
    <row r="1" spans="1:7" s="34" customFormat="1" ht="13.15" customHeight="1" x14ac:dyDescent="0.2"/>
    <row r="2" spans="1:7" s="34" customFormat="1" ht="13.15" customHeight="1" x14ac:dyDescent="0.2">
      <c r="A2" s="579" t="s">
        <v>474</v>
      </c>
      <c r="B2" s="579"/>
      <c r="C2" s="579"/>
      <c r="D2" s="579"/>
      <c r="E2" s="579"/>
      <c r="F2" s="56"/>
    </row>
    <row r="3" spans="1:7" s="34" customFormat="1" ht="13.15" customHeight="1" x14ac:dyDescent="0.2"/>
    <row r="4" spans="1:7" s="34" customFormat="1" ht="13.15" customHeight="1" x14ac:dyDescent="0.2">
      <c r="A4" s="11"/>
      <c r="B4" s="176">
        <v>2020</v>
      </c>
      <c r="C4" s="513">
        <v>2021</v>
      </c>
      <c r="D4" s="556">
        <v>2022</v>
      </c>
      <c r="E4" s="13">
        <v>2023</v>
      </c>
    </row>
    <row r="5" spans="1:7" s="34" customFormat="1" ht="13.15" customHeight="1" x14ac:dyDescent="0.2">
      <c r="A5" s="14" t="s">
        <v>332</v>
      </c>
      <c r="B5" s="15"/>
      <c r="C5" s="15"/>
      <c r="D5" s="15"/>
      <c r="E5" s="16"/>
    </row>
    <row r="6" spans="1:7" s="34" customFormat="1" ht="13.15" customHeight="1" x14ac:dyDescent="0.2">
      <c r="A6" s="17" t="s">
        <v>21</v>
      </c>
      <c r="B6" s="18">
        <v>29</v>
      </c>
      <c r="C6" s="18">
        <v>78</v>
      </c>
      <c r="D6" s="18">
        <v>257</v>
      </c>
      <c r="E6" s="19">
        <v>70</v>
      </c>
      <c r="G6" s="500"/>
    </row>
    <row r="7" spans="1:7" s="34" customFormat="1" ht="13.15" customHeight="1" x14ac:dyDescent="0.2">
      <c r="A7" s="17" t="s">
        <v>223</v>
      </c>
      <c r="B7" s="517">
        <v>0</v>
      </c>
      <c r="C7" s="21">
        <v>1.6896551724137931</v>
      </c>
      <c r="D7" s="21">
        <v>2.2948717948717947</v>
      </c>
      <c r="E7" s="20">
        <v>-0.72762645914396895</v>
      </c>
    </row>
    <row r="8" spans="1:7" s="34" customFormat="1" ht="13.15" customHeight="1" x14ac:dyDescent="0.2">
      <c r="A8" s="17" t="s">
        <v>341</v>
      </c>
      <c r="B8" s="21">
        <v>1.4235579367750787E-4</v>
      </c>
      <c r="C8" s="21">
        <v>3.7349007869794966E-4</v>
      </c>
      <c r="D8" s="21">
        <v>1.211515841157546E-3</v>
      </c>
      <c r="E8" s="20">
        <v>3.2998485945925378E-4</v>
      </c>
    </row>
    <row r="9" spans="1:7" s="34" customFormat="1" ht="13.15" customHeight="1" x14ac:dyDescent="0.2">
      <c r="A9" s="14" t="s">
        <v>333</v>
      </c>
      <c r="B9" s="22"/>
      <c r="C9" s="22"/>
      <c r="D9" s="22"/>
      <c r="E9" s="23"/>
    </row>
    <row r="10" spans="1:7" s="34" customFormat="1" ht="13.15" customHeight="1" x14ac:dyDescent="0.2">
      <c r="A10" s="17" t="s">
        <v>21</v>
      </c>
      <c r="B10" s="18">
        <v>10266</v>
      </c>
      <c r="C10" s="18">
        <v>8031</v>
      </c>
      <c r="D10" s="18">
        <v>7194</v>
      </c>
      <c r="E10" s="19">
        <v>6201</v>
      </c>
    </row>
    <row r="11" spans="1:7" s="34" customFormat="1" ht="13.15" customHeight="1" x14ac:dyDescent="0.2">
      <c r="A11" s="17" t="s">
        <v>223</v>
      </c>
      <c r="B11" s="517">
        <v>0</v>
      </c>
      <c r="C11" s="21">
        <v>-0.21770894213909997</v>
      </c>
      <c r="D11" s="21">
        <v>-0.10422114307060137</v>
      </c>
      <c r="E11" s="20">
        <v>-0.13803169307756469</v>
      </c>
    </row>
    <row r="12" spans="1:7" s="34" customFormat="1" ht="13.15" customHeight="1" x14ac:dyDescent="0.2">
      <c r="A12" s="17" t="s">
        <v>341</v>
      </c>
      <c r="B12" s="21">
        <v>5.0393950961837783E-2</v>
      </c>
      <c r="C12" s="21">
        <v>3.8455113102861968E-2</v>
      </c>
      <c r="D12" s="21">
        <v>3.39130154135696E-2</v>
      </c>
      <c r="E12" s="20">
        <v>2.9231944478669041E-2</v>
      </c>
    </row>
    <row r="13" spans="1:7" s="34" customFormat="1" ht="13.15" customHeight="1" x14ac:dyDescent="0.2">
      <c r="A13" s="14" t="s">
        <v>334</v>
      </c>
      <c r="B13" s="24"/>
      <c r="C13" s="24"/>
      <c r="D13" s="24"/>
      <c r="E13" s="25"/>
    </row>
    <row r="14" spans="1:7" s="34" customFormat="1" ht="13.15" customHeight="1" x14ac:dyDescent="0.2">
      <c r="A14" s="17" t="s">
        <v>21</v>
      </c>
      <c r="B14" s="18">
        <v>84477</v>
      </c>
      <c r="C14" s="18">
        <v>86931</v>
      </c>
      <c r="D14" s="18">
        <v>86796</v>
      </c>
      <c r="E14" s="19">
        <v>83085</v>
      </c>
    </row>
    <row r="15" spans="1:7" s="34" customFormat="1" ht="13.15" customHeight="1" x14ac:dyDescent="0.2">
      <c r="A15" s="17" t="s">
        <v>223</v>
      </c>
      <c r="B15" s="517">
        <v>0</v>
      </c>
      <c r="C15" s="21">
        <v>2.9049327035761241E-2</v>
      </c>
      <c r="D15" s="21">
        <v>-1.5529557925251236E-3</v>
      </c>
      <c r="E15" s="20">
        <v>-4.2755426517350981E-2</v>
      </c>
    </row>
    <row r="16" spans="1:7" s="34" customFormat="1" ht="13.15" customHeight="1" x14ac:dyDescent="0.2">
      <c r="A16" s="17" t="s">
        <v>341</v>
      </c>
      <c r="B16" s="21">
        <v>0.4146824269825804</v>
      </c>
      <c r="C16" s="21">
        <v>0.41625469270886489</v>
      </c>
      <c r="D16" s="21">
        <v>0.4091623694517913</v>
      </c>
      <c r="E16" s="20">
        <v>0.39166845783103005</v>
      </c>
    </row>
    <row r="17" spans="1:10" s="34" customFormat="1" ht="13.15" customHeight="1" x14ac:dyDescent="0.2">
      <c r="A17" s="14" t="s">
        <v>335</v>
      </c>
      <c r="B17" s="24"/>
      <c r="C17" s="24"/>
      <c r="D17" s="24"/>
      <c r="E17" s="25"/>
    </row>
    <row r="18" spans="1:10" s="34" customFormat="1" ht="13.15" customHeight="1" x14ac:dyDescent="0.2">
      <c r="A18" s="17" t="s">
        <v>21</v>
      </c>
      <c r="B18" s="18">
        <v>94393.892912129988</v>
      </c>
      <c r="C18" s="18">
        <v>98653.681183279987</v>
      </c>
      <c r="D18" s="18">
        <v>102633.08157955001</v>
      </c>
      <c r="E18" s="19">
        <v>101240.24548007999</v>
      </c>
      <c r="F18" s="500"/>
      <c r="H18" s="500"/>
      <c r="I18" s="500"/>
      <c r="J18" s="347"/>
    </row>
    <row r="19" spans="1:10" s="34" customFormat="1" ht="13.15" customHeight="1" x14ac:dyDescent="0.2">
      <c r="A19" s="17" t="s">
        <v>223</v>
      </c>
      <c r="B19" s="517">
        <v>0</v>
      </c>
      <c r="C19" s="21">
        <v>4.5127795238992574E-2</v>
      </c>
      <c r="D19" s="21">
        <v>4.033706951975824E-2</v>
      </c>
      <c r="E19" s="20">
        <v>-1.3571024839495238E-2</v>
      </c>
    </row>
    <row r="20" spans="1:10" s="34" customFormat="1" ht="13.15" customHeight="1" x14ac:dyDescent="0.2">
      <c r="A20" s="17" t="s">
        <v>341</v>
      </c>
      <c r="B20" s="21">
        <v>0.46336267392468788</v>
      </c>
      <c r="C20" s="21">
        <v>0.4723868096023805</v>
      </c>
      <c r="D20" s="21">
        <v>0.48381947144139914</v>
      </c>
      <c r="E20" s="20">
        <v>0.47725354537663645</v>
      </c>
    </row>
    <row r="21" spans="1:10" s="34" customFormat="1" ht="13.15" customHeight="1" x14ac:dyDescent="0.2">
      <c r="A21" s="14" t="s">
        <v>336</v>
      </c>
      <c r="B21" s="24"/>
      <c r="C21" s="24"/>
      <c r="D21" s="24"/>
      <c r="E21" s="25"/>
    </row>
    <row r="22" spans="1:10" s="34" customFormat="1" ht="13.15" customHeight="1" x14ac:dyDescent="0.2">
      <c r="A22" s="17" t="s">
        <v>21</v>
      </c>
      <c r="B22" s="18">
        <v>14549.033265700622</v>
      </c>
      <c r="C22" s="18">
        <v>15148.20763476132</v>
      </c>
      <c r="D22" s="18">
        <v>15250.863199883222</v>
      </c>
      <c r="E22" s="19">
        <v>15585.252951410357</v>
      </c>
    </row>
    <row r="23" spans="1:10" s="34" customFormat="1" ht="13.15" customHeight="1" x14ac:dyDescent="0.2">
      <c r="A23" s="17" t="s">
        <v>223</v>
      </c>
      <c r="B23" s="517">
        <v>0</v>
      </c>
      <c r="C23" s="21">
        <v>4.1183105304546386E-2</v>
      </c>
      <c r="D23" s="21">
        <v>6.7767466354458072E-3</v>
      </c>
      <c r="E23" s="20">
        <v>2.192595574063616E-2</v>
      </c>
    </row>
    <row r="24" spans="1:10" s="34" customFormat="1" ht="13.15" customHeight="1" x14ac:dyDescent="0.2">
      <c r="A24" s="17" t="s">
        <v>341</v>
      </c>
      <c r="B24" s="21">
        <v>7.1418592337216424E-2</v>
      </c>
      <c r="C24" s="21">
        <v>7.253468284153701E-2</v>
      </c>
      <c r="D24" s="21">
        <v>7.1893627852082434E-2</v>
      </c>
      <c r="E24" s="20">
        <v>7.3469964354400966E-2</v>
      </c>
    </row>
    <row r="25" spans="1:10" s="34" customFormat="1" ht="13.15" customHeight="1" x14ac:dyDescent="0.2">
      <c r="A25" s="26" t="s">
        <v>337</v>
      </c>
      <c r="B25" s="27">
        <v>203714.92617783061</v>
      </c>
      <c r="C25" s="27">
        <v>208840.88881804131</v>
      </c>
      <c r="D25" s="27">
        <v>212130.94477943322</v>
      </c>
      <c r="E25" s="28">
        <v>206181.49843149036</v>
      </c>
      <c r="F25" s="347"/>
      <c r="G25" s="567"/>
      <c r="H25" s="500"/>
    </row>
    <row r="26" spans="1:10" s="34" customFormat="1" ht="13.15" customHeight="1" x14ac:dyDescent="0.2">
      <c r="A26" s="26" t="s">
        <v>338</v>
      </c>
      <c r="B26" s="27">
        <v>-8557.5319229267807</v>
      </c>
      <c r="C26" s="519">
        <v>-7575</v>
      </c>
      <c r="D26" s="519">
        <v>-6742</v>
      </c>
      <c r="E26" s="32">
        <v>-6246</v>
      </c>
      <c r="H26" s="500"/>
    </row>
    <row r="27" spans="1:10" s="34" customFormat="1" ht="13.15" customHeight="1" x14ac:dyDescent="0.2">
      <c r="A27" s="26" t="s">
        <v>339</v>
      </c>
      <c r="B27" s="27">
        <v>195157.39425490383</v>
      </c>
      <c r="C27" s="519">
        <v>201265.88881804131</v>
      </c>
      <c r="D27" s="519">
        <v>205388.94477943322</v>
      </c>
      <c r="E27" s="32">
        <v>199935.49843149036</v>
      </c>
    </row>
    <row r="28" spans="1:10" s="34" customFormat="1" ht="13.15" customHeight="1" x14ac:dyDescent="0.2">
      <c r="A28" s="29" t="s">
        <v>340</v>
      </c>
      <c r="B28" s="518">
        <v>0</v>
      </c>
      <c r="C28" s="44">
        <v>3.1300349066758271E-2</v>
      </c>
      <c r="D28" s="44">
        <v>2.0485617237998355E-2</v>
      </c>
      <c r="E28" s="31">
        <v>-2.6551800798233383E-2</v>
      </c>
    </row>
    <row r="29" spans="1:10" ht="13.15" customHeight="1" x14ac:dyDescent="0.25">
      <c r="A29" s="1" t="s">
        <v>17</v>
      </c>
      <c r="B29" s="1"/>
      <c r="C29" s="1"/>
      <c r="D29" s="1"/>
    </row>
    <row r="30" spans="1:10" ht="13.15" customHeight="1" x14ac:dyDescent="0.25">
      <c r="A30" s="573" t="s">
        <v>500</v>
      </c>
      <c r="B30" s="573"/>
      <c r="C30" s="573"/>
      <c r="D30" s="573"/>
      <c r="E30" s="573"/>
      <c r="F30" s="573"/>
      <c r="G30" s="573"/>
      <c r="H30" s="573"/>
    </row>
  </sheetData>
  <mergeCells count="2">
    <mergeCell ref="A2:E2"/>
    <mergeCell ref="A30:H30"/>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election activeCell="A12" sqref="A12"/>
    </sheetView>
  </sheetViews>
  <sheetFormatPr defaultColWidth="9.28515625" defaultRowHeight="15" x14ac:dyDescent="0.25"/>
  <cols>
    <col min="1" max="1" width="61" style="2" customWidth="1"/>
    <col min="2" max="5" width="14.28515625" style="2" customWidth="1"/>
    <col min="6" max="16384" width="9.28515625" style="2"/>
  </cols>
  <sheetData>
    <row r="1" spans="1:11" s="34" customFormat="1" ht="13.15" customHeight="1" x14ac:dyDescent="0.2"/>
    <row r="2" spans="1:11" s="34" customFormat="1" ht="13.15" customHeight="1" x14ac:dyDescent="0.2">
      <c r="A2" s="579" t="s">
        <v>475</v>
      </c>
      <c r="B2" s="579"/>
      <c r="C2" s="579"/>
      <c r="D2" s="579"/>
      <c r="E2" s="579"/>
      <c r="F2" s="56"/>
    </row>
    <row r="3" spans="1:11" s="34" customFormat="1" ht="13.15" customHeight="1" x14ac:dyDescent="0.2"/>
    <row r="4" spans="1:11" s="34" customFormat="1" ht="13.15" customHeight="1" x14ac:dyDescent="0.2">
      <c r="A4" s="11"/>
      <c r="B4" s="501">
        <v>2020</v>
      </c>
      <c r="C4" s="513">
        <v>2021</v>
      </c>
      <c r="D4" s="556">
        <v>2022</v>
      </c>
      <c r="E4" s="13">
        <v>2023</v>
      </c>
    </row>
    <row r="5" spans="1:11" s="34" customFormat="1" ht="13.15" customHeight="1" x14ac:dyDescent="0.2">
      <c r="A5" s="14" t="s">
        <v>334</v>
      </c>
      <c r="B5" s="24"/>
      <c r="C5" s="24"/>
      <c r="D5" s="24"/>
      <c r="E5" s="25"/>
    </row>
    <row r="6" spans="1:11" s="34" customFormat="1" ht="13.15" customHeight="1" x14ac:dyDescent="0.2">
      <c r="A6" s="17" t="s">
        <v>21</v>
      </c>
      <c r="B6" s="18">
        <v>84477</v>
      </c>
      <c r="C6" s="18">
        <v>86931</v>
      </c>
      <c r="D6" s="18">
        <v>86796</v>
      </c>
      <c r="E6" s="19">
        <v>83085</v>
      </c>
    </row>
    <row r="7" spans="1:11" s="34" customFormat="1" ht="13.15" customHeight="1" x14ac:dyDescent="0.2">
      <c r="A7" s="17" t="s">
        <v>223</v>
      </c>
      <c r="B7" s="517">
        <v>0</v>
      </c>
      <c r="C7" s="21">
        <v>2.9049327035761241E-2</v>
      </c>
      <c r="D7" s="21">
        <v>-1.5529557925251236E-3</v>
      </c>
      <c r="E7" s="20">
        <v>-4.2755426517350981E-2</v>
      </c>
    </row>
    <row r="8" spans="1:11" s="34" customFormat="1" ht="13.15" customHeight="1" x14ac:dyDescent="0.2">
      <c r="A8" s="17" t="s">
        <v>405</v>
      </c>
      <c r="B8" s="21">
        <v>0.43675438032341973</v>
      </c>
      <c r="C8" s="21">
        <v>0.4330680463568703</v>
      </c>
      <c r="D8" s="21">
        <v>0.42405717909262153</v>
      </c>
      <c r="E8" s="20">
        <v>0.41561098917710598</v>
      </c>
    </row>
    <row r="9" spans="1:11" s="34" customFormat="1" ht="13.15" customHeight="1" x14ac:dyDescent="0.2">
      <c r="A9" s="14" t="s">
        <v>335</v>
      </c>
      <c r="B9" s="24"/>
      <c r="C9" s="24"/>
      <c r="D9" s="24"/>
      <c r="E9" s="25"/>
    </row>
    <row r="10" spans="1:11" s="34" customFormat="1" ht="13.15" customHeight="1" x14ac:dyDescent="0.2">
      <c r="A10" s="17" t="s">
        <v>21</v>
      </c>
      <c r="B10" s="18">
        <v>94393.892912129988</v>
      </c>
      <c r="C10" s="18">
        <v>98653.681183279987</v>
      </c>
      <c r="D10" s="18">
        <v>102633.08157955001</v>
      </c>
      <c r="E10" s="19">
        <v>101240.24548007999</v>
      </c>
      <c r="F10" s="500"/>
      <c r="H10" s="500"/>
      <c r="I10" s="500"/>
      <c r="J10" s="347"/>
    </row>
    <row r="11" spans="1:11" s="34" customFormat="1" ht="13.15" customHeight="1" x14ac:dyDescent="0.2">
      <c r="A11" s="17" t="s">
        <v>223</v>
      </c>
      <c r="B11" s="517">
        <v>0</v>
      </c>
      <c r="C11" s="21">
        <v>4.5127795238992574E-2</v>
      </c>
      <c r="D11" s="21">
        <v>4.033706951975824E-2</v>
      </c>
      <c r="E11" s="20">
        <v>-1.3571024839495238E-2</v>
      </c>
    </row>
    <row r="12" spans="1:11" s="34" customFormat="1" ht="13.15" customHeight="1" x14ac:dyDescent="0.2">
      <c r="A12" s="17" t="s">
        <v>405</v>
      </c>
      <c r="B12" s="21">
        <v>0.48802568989372935</v>
      </c>
      <c r="C12" s="21">
        <v>0.49146745092034599</v>
      </c>
      <c r="D12" s="21">
        <v>0.50043203668610159</v>
      </c>
      <c r="E12" s="20">
        <v>0.50642785783846755</v>
      </c>
    </row>
    <row r="13" spans="1:11" s="34" customFormat="1" ht="13.15" customHeight="1" x14ac:dyDescent="0.2">
      <c r="A13" s="14" t="s">
        <v>336</v>
      </c>
      <c r="B13" s="24"/>
      <c r="C13" s="24"/>
      <c r="D13" s="24"/>
      <c r="E13" s="25"/>
      <c r="I13" s="517"/>
      <c r="J13" s="21"/>
      <c r="K13" s="20"/>
    </row>
    <row r="14" spans="1:11" s="34" customFormat="1" ht="13.15" customHeight="1" x14ac:dyDescent="0.2">
      <c r="A14" s="17" t="s">
        <v>21</v>
      </c>
      <c r="B14" s="18">
        <v>14549.033265700622</v>
      </c>
      <c r="C14" s="18">
        <v>15148.20763476132</v>
      </c>
      <c r="D14" s="18">
        <v>15250.863199883222</v>
      </c>
      <c r="E14" s="19">
        <v>15585.252951410357</v>
      </c>
    </row>
    <row r="15" spans="1:11" s="34" customFormat="1" ht="13.15" customHeight="1" x14ac:dyDescent="0.2">
      <c r="A15" s="17" t="s">
        <v>223</v>
      </c>
      <c r="B15" s="517">
        <v>0</v>
      </c>
      <c r="C15" s="21">
        <v>4.1183105304546386E-2</v>
      </c>
      <c r="D15" s="21">
        <v>6.7767466354458072E-3</v>
      </c>
      <c r="E15" s="20">
        <v>2.192595574063616E-2</v>
      </c>
    </row>
    <row r="16" spans="1:11" s="34" customFormat="1" ht="13.15" customHeight="1" x14ac:dyDescent="0.2">
      <c r="A16" s="17" t="s">
        <v>405</v>
      </c>
      <c r="B16" s="21">
        <v>7.52199297828509E-2</v>
      </c>
      <c r="C16" s="21">
        <v>7.5464502722783725E-2</v>
      </c>
      <c r="D16" s="21">
        <v>7.451078422127691E-2</v>
      </c>
      <c r="E16" s="20">
        <v>7.7961152984426421E-2</v>
      </c>
    </row>
    <row r="17" spans="1:8" s="34" customFormat="1" ht="13.15" customHeight="1" x14ac:dyDescent="0.2">
      <c r="A17" s="26" t="s">
        <v>431</v>
      </c>
      <c r="B17" s="27">
        <v>193419.92617783061</v>
      </c>
      <c r="C17" s="27">
        <v>200732.88881804131</v>
      </c>
      <c r="D17" s="27">
        <v>204679.94477943322</v>
      </c>
      <c r="E17" s="28">
        <v>199910.49843149036</v>
      </c>
      <c r="F17" s="347"/>
    </row>
    <row r="18" spans="1:8" s="34" customFormat="1" ht="13.15" customHeight="1" x14ac:dyDescent="0.2">
      <c r="A18" s="26" t="s">
        <v>223</v>
      </c>
      <c r="B18" s="27">
        <v>0</v>
      </c>
      <c r="C18" s="563">
        <v>3.7808734522456255E-2</v>
      </c>
      <c r="D18" s="563">
        <v>1.9663225018247132E-2</v>
      </c>
      <c r="E18" s="564">
        <v>-2.3301972027999662E-2</v>
      </c>
      <c r="F18" s="347"/>
    </row>
    <row r="19" spans="1:8" s="34" customFormat="1" ht="13.15" customHeight="1" x14ac:dyDescent="0.2">
      <c r="A19" s="26" t="s">
        <v>338</v>
      </c>
      <c r="B19" s="27">
        <v>-8282.7166752067806</v>
      </c>
      <c r="C19" s="519">
        <v>-7551</v>
      </c>
      <c r="D19" s="519">
        <v>-6714</v>
      </c>
      <c r="E19" s="32">
        <v>-6229</v>
      </c>
    </row>
    <row r="20" spans="1:8" s="34" customFormat="1" ht="13.15" customHeight="1" x14ac:dyDescent="0.2">
      <c r="A20" s="26" t="s">
        <v>339</v>
      </c>
      <c r="B20" s="27">
        <v>185137.20950262382</v>
      </c>
      <c r="C20" s="519">
        <v>193181.88881804131</v>
      </c>
      <c r="D20" s="519">
        <v>197965.94477943322</v>
      </c>
      <c r="E20" s="32">
        <v>193681.49843149036</v>
      </c>
      <c r="G20" s="500"/>
    </row>
    <row r="21" spans="1:8" s="34" customFormat="1" ht="13.15" customHeight="1" x14ac:dyDescent="0.2">
      <c r="A21" s="29" t="s">
        <v>340</v>
      </c>
      <c r="B21" s="30">
        <v>0</v>
      </c>
      <c r="C21" s="44">
        <v>4.3452525491929572E-2</v>
      </c>
      <c r="D21" s="44">
        <v>2.4764515921562591E-2</v>
      </c>
      <c r="E21" s="31">
        <v>-2.1642340316242015E-2</v>
      </c>
    </row>
    <row r="22" spans="1:8" ht="13.15" customHeight="1" x14ac:dyDescent="0.25">
      <c r="A22" s="1" t="s">
        <v>17</v>
      </c>
      <c r="B22" s="1"/>
      <c r="C22" s="1"/>
      <c r="D22" s="1"/>
    </row>
    <row r="23" spans="1:8" ht="13.15" customHeight="1" x14ac:dyDescent="0.25">
      <c r="A23" s="594" t="s">
        <v>500</v>
      </c>
      <c r="B23" s="594"/>
      <c r="C23" s="594"/>
      <c r="D23" s="594"/>
      <c r="E23" s="594"/>
      <c r="F23" s="33"/>
      <c r="G23" s="33"/>
      <c r="H23" s="33"/>
    </row>
  </sheetData>
  <mergeCells count="2">
    <mergeCell ref="A2:E2"/>
    <mergeCell ref="A23:E23"/>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opLeftCell="A13" zoomScaleNormal="100" workbookViewId="0">
      <selection activeCell="A12" sqref="A12"/>
    </sheetView>
  </sheetViews>
  <sheetFormatPr defaultColWidth="9.28515625" defaultRowHeight="15" x14ac:dyDescent="0.25"/>
  <cols>
    <col min="1" max="1" width="61" style="2" customWidth="1"/>
    <col min="2" max="5" width="14.28515625" style="2" customWidth="1"/>
    <col min="6" max="16384" width="9.28515625" style="2"/>
  </cols>
  <sheetData>
    <row r="1" spans="1:6" s="34" customFormat="1" ht="13.15" customHeight="1" x14ac:dyDescent="0.2"/>
    <row r="2" spans="1:6" s="34" customFormat="1" ht="13.15" customHeight="1" x14ac:dyDescent="0.2">
      <c r="A2" s="579" t="s">
        <v>476</v>
      </c>
      <c r="B2" s="579"/>
      <c r="C2" s="579"/>
      <c r="D2" s="579"/>
      <c r="E2" s="579"/>
      <c r="F2" s="56"/>
    </row>
    <row r="3" spans="1:6" s="34" customFormat="1" ht="13.15" customHeight="1" x14ac:dyDescent="0.2"/>
    <row r="4" spans="1:6" s="34" customFormat="1" ht="13.15" customHeight="1" x14ac:dyDescent="0.2">
      <c r="A4" s="11"/>
      <c r="B4" s="176">
        <v>2020</v>
      </c>
      <c r="C4" s="513">
        <v>2021</v>
      </c>
      <c r="D4" s="556">
        <v>2022</v>
      </c>
      <c r="E4" s="13">
        <v>2023</v>
      </c>
    </row>
    <row r="5" spans="1:6" s="34" customFormat="1" ht="13.15" customHeight="1" x14ac:dyDescent="0.2">
      <c r="A5" s="14" t="s">
        <v>356</v>
      </c>
      <c r="B5" s="15"/>
      <c r="C5" s="15"/>
      <c r="D5" s="15"/>
      <c r="E5" s="16"/>
    </row>
    <row r="6" spans="1:6" s="34" customFormat="1" ht="13.15" customHeight="1" x14ac:dyDescent="0.2">
      <c r="A6" s="17" t="s">
        <v>21</v>
      </c>
      <c r="B6" s="18">
        <v>5815.508015750891</v>
      </c>
      <c r="C6" s="18">
        <v>5467.4855820299908</v>
      </c>
      <c r="D6" s="18">
        <v>5755.8687634899916</v>
      </c>
      <c r="E6" s="19">
        <v>6302.2237151899972</v>
      </c>
    </row>
    <row r="7" spans="1:6" s="34" customFormat="1" ht="13.15" customHeight="1" x14ac:dyDescent="0.2">
      <c r="A7" s="17" t="s">
        <v>223</v>
      </c>
      <c r="B7" s="517">
        <v>0</v>
      </c>
      <c r="C7" s="21">
        <v>-5.9843857626591834E-2</v>
      </c>
      <c r="D7" s="21">
        <v>5.2745119695940534E-2</v>
      </c>
      <c r="E7" s="20">
        <v>9.492137054367622E-2</v>
      </c>
    </row>
    <row r="8" spans="1:6" s="34" customFormat="1" ht="13.15" customHeight="1" x14ac:dyDescent="0.2">
      <c r="A8" s="17" t="s">
        <v>341</v>
      </c>
      <c r="B8" s="21">
        <v>2.8547240585211037E-2</v>
      </c>
      <c r="C8" s="21">
        <v>2.6180168687935684E-2</v>
      </c>
      <c r="D8" s="21">
        <v>2.7133521594494985E-2</v>
      </c>
      <c r="E8" s="20">
        <v>2.9709072651920888E-2</v>
      </c>
    </row>
    <row r="9" spans="1:6" s="34" customFormat="1" ht="13.15" customHeight="1" x14ac:dyDescent="0.2">
      <c r="A9" s="14" t="s">
        <v>357</v>
      </c>
      <c r="B9" s="22"/>
      <c r="C9" s="22"/>
      <c r="D9" s="22"/>
      <c r="E9" s="23"/>
    </row>
    <row r="10" spans="1:6" s="34" customFormat="1" ht="13.15" customHeight="1" x14ac:dyDescent="0.2">
      <c r="A10" s="17" t="s">
        <v>21</v>
      </c>
      <c r="B10" s="18">
        <v>2095.3725952200002</v>
      </c>
      <c r="C10" s="18">
        <v>2145.3945844300001</v>
      </c>
      <c r="D10" s="18">
        <v>2287.8029117000001</v>
      </c>
      <c r="E10" s="19">
        <v>2395.28427659</v>
      </c>
    </row>
    <row r="11" spans="1:6" s="34" customFormat="1" ht="13.15" customHeight="1" x14ac:dyDescent="0.2">
      <c r="A11" s="17" t="s">
        <v>223</v>
      </c>
      <c r="B11" s="517">
        <v>0</v>
      </c>
      <c r="C11" s="21">
        <v>2.3872598755997343E-2</v>
      </c>
      <c r="D11" s="21">
        <v>6.63786178559016E-2</v>
      </c>
      <c r="E11" s="20">
        <v>4.6980167889608015E-2</v>
      </c>
    </row>
    <row r="12" spans="1:6" s="34" customFormat="1" ht="13.15" customHeight="1" x14ac:dyDescent="0.2">
      <c r="A12" s="17" t="s">
        <v>341</v>
      </c>
      <c r="B12" s="21">
        <v>1.028579195994451E-2</v>
      </c>
      <c r="C12" s="21">
        <v>1.0272874300238618E-2</v>
      </c>
      <c r="D12" s="21">
        <v>1.0954773497695872E-2</v>
      </c>
      <c r="E12" s="20">
        <v>1.1469430595810251E-2</v>
      </c>
    </row>
    <row r="13" spans="1:6" s="34" customFormat="1" ht="13.15" customHeight="1" x14ac:dyDescent="0.2">
      <c r="A13" s="14" t="s">
        <v>358</v>
      </c>
      <c r="B13" s="24"/>
      <c r="C13" s="24"/>
      <c r="D13" s="24"/>
      <c r="E13" s="25"/>
    </row>
    <row r="14" spans="1:6" s="34" customFormat="1" ht="13.15" customHeight="1" x14ac:dyDescent="0.2">
      <c r="A14" s="17" t="s">
        <v>21</v>
      </c>
      <c r="B14" s="18">
        <v>7872.5560156700003</v>
      </c>
      <c r="C14" s="18">
        <v>8217.6277792500005</v>
      </c>
      <c r="D14" s="18">
        <v>9170.4467869599994</v>
      </c>
      <c r="E14" s="19">
        <v>9239.6163324299978</v>
      </c>
    </row>
    <row r="15" spans="1:6" s="34" customFormat="1" ht="13.15" customHeight="1" x14ac:dyDescent="0.2">
      <c r="A15" s="17" t="s">
        <v>223</v>
      </c>
      <c r="B15" s="517">
        <v>0</v>
      </c>
      <c r="C15" s="21">
        <v>4.3832239858712763E-2</v>
      </c>
      <c r="D15" s="21">
        <v>0.11594818277312635</v>
      </c>
      <c r="E15" s="20">
        <v>7.5426581797906067E-3</v>
      </c>
    </row>
    <row r="16" spans="1:6" s="34" customFormat="1" ht="13.15" customHeight="1" x14ac:dyDescent="0.2">
      <c r="A16" s="17" t="s">
        <v>341</v>
      </c>
      <c r="B16" s="21">
        <v>3.8644904278558337E-2</v>
      </c>
      <c r="C16" s="21">
        <v>3.9348778930945738E-2</v>
      </c>
      <c r="D16" s="21">
        <v>4.3230053732891884E-2</v>
      </c>
      <c r="E16" s="20">
        <v>4.3556123251293065E-2</v>
      </c>
    </row>
    <row r="17" spans="1:7" s="34" customFormat="1" ht="13.15" customHeight="1" x14ac:dyDescent="0.2">
      <c r="A17" s="14" t="s">
        <v>359</v>
      </c>
      <c r="B17" s="24"/>
      <c r="C17" s="24"/>
      <c r="D17" s="24"/>
      <c r="E17" s="25"/>
    </row>
    <row r="18" spans="1:7" s="34" customFormat="1" ht="13.15" customHeight="1" x14ac:dyDescent="0.2">
      <c r="A18" s="17" t="s">
        <v>21</v>
      </c>
      <c r="B18" s="18">
        <v>8761.3916417</v>
      </c>
      <c r="C18" s="18">
        <v>8699.4345677900001</v>
      </c>
      <c r="D18" s="18">
        <v>8079.9343980199992</v>
      </c>
      <c r="E18" s="19">
        <v>7951.4881236000001</v>
      </c>
    </row>
    <row r="19" spans="1:7" s="34" customFormat="1" ht="13.15" customHeight="1" x14ac:dyDescent="0.2">
      <c r="A19" s="17" t="s">
        <v>223</v>
      </c>
      <c r="B19" s="517">
        <v>0</v>
      </c>
      <c r="C19" s="21">
        <v>-7.0716019148275855E-3</v>
      </c>
      <c r="D19" s="21">
        <v>-7.1211544261017279E-2</v>
      </c>
      <c r="E19" s="20">
        <v>-1.589694520929219E-2</v>
      </c>
    </row>
    <row r="20" spans="1:7" s="34" customFormat="1" ht="13.15" customHeight="1" x14ac:dyDescent="0.2">
      <c r="A20" s="17" t="s">
        <v>341</v>
      </c>
      <c r="B20" s="21">
        <v>4.3008032037691664E-2</v>
      </c>
      <c r="C20" s="21">
        <v>4.1655832659706821E-2</v>
      </c>
      <c r="D20" s="21">
        <v>3.8089310837213584E-2</v>
      </c>
      <c r="E20" s="20">
        <v>3.7483807149774701E-2</v>
      </c>
    </row>
    <row r="21" spans="1:7" s="34" customFormat="1" ht="13.15" customHeight="1" x14ac:dyDescent="0.2">
      <c r="A21" s="14" t="s">
        <v>360</v>
      </c>
      <c r="B21" s="24"/>
      <c r="C21" s="24"/>
      <c r="D21" s="24"/>
      <c r="E21" s="25"/>
    </row>
    <row r="22" spans="1:7" s="34" customFormat="1" ht="13.15" customHeight="1" x14ac:dyDescent="0.2">
      <c r="A22" s="17" t="s">
        <v>21</v>
      </c>
      <c r="B22" s="18">
        <v>439.22403613</v>
      </c>
      <c r="C22" s="18">
        <v>69.474632990000003</v>
      </c>
      <c r="D22" s="18">
        <v>53.346767989999996</v>
      </c>
      <c r="E22" s="19">
        <v>161.40126844999998</v>
      </c>
    </row>
    <row r="23" spans="1:7" s="34" customFormat="1" ht="13.15" customHeight="1" x14ac:dyDescent="0.2">
      <c r="A23" s="17" t="s">
        <v>223</v>
      </c>
      <c r="B23" s="517">
        <v>0</v>
      </c>
      <c r="C23" s="21">
        <v>-0.84182415515748976</v>
      </c>
      <c r="D23" s="21">
        <v>-0.23214034109861958</v>
      </c>
      <c r="E23" s="20">
        <v>2.025511657618229</v>
      </c>
    </row>
    <row r="24" spans="1:7" s="34" customFormat="1" ht="13.15" customHeight="1" x14ac:dyDescent="0.2">
      <c r="A24" s="17" t="s">
        <v>341</v>
      </c>
      <c r="B24" s="21">
        <v>2.1560686007568958E-3</v>
      </c>
      <c r="C24" s="21">
        <v>3.3266802151041221E-4</v>
      </c>
      <c r="D24" s="21">
        <v>2.5147996605390211E-4</v>
      </c>
      <c r="E24" s="20">
        <v>7.608555689535175E-4</v>
      </c>
    </row>
    <row r="25" spans="1:7" s="34" customFormat="1" ht="13.15" customHeight="1" x14ac:dyDescent="0.2">
      <c r="A25" s="14" t="s">
        <v>361</v>
      </c>
      <c r="B25" s="24"/>
      <c r="C25" s="24"/>
      <c r="D25" s="24"/>
      <c r="E25" s="25"/>
    </row>
    <row r="26" spans="1:7" s="34" customFormat="1" ht="13.15" customHeight="1" x14ac:dyDescent="0.2">
      <c r="A26" s="17" t="s">
        <v>21</v>
      </c>
      <c r="B26" s="18">
        <v>176402.94763945122</v>
      </c>
      <c r="C26" s="18">
        <v>182236.68663333001</v>
      </c>
      <c r="D26" s="18">
        <v>184032.6188429</v>
      </c>
      <c r="E26" s="19">
        <v>178139.54529520002</v>
      </c>
    </row>
    <row r="27" spans="1:7" s="34" customFormat="1" ht="13.15" customHeight="1" x14ac:dyDescent="0.2">
      <c r="A27" s="17" t="s">
        <v>223</v>
      </c>
      <c r="B27" s="517">
        <v>0</v>
      </c>
      <c r="C27" s="21">
        <v>3.3070530124033715E-2</v>
      </c>
      <c r="D27" s="21">
        <v>9.8549432759580391E-3</v>
      </c>
      <c r="E27" s="20">
        <v>-3.2021896904758096E-2</v>
      </c>
    </row>
    <row r="28" spans="1:7" s="34" customFormat="1" ht="13.15" customHeight="1" x14ac:dyDescent="0.2">
      <c r="A28" s="17" t="s">
        <v>341</v>
      </c>
      <c r="B28" s="21">
        <v>0.86592905943292398</v>
      </c>
      <c r="C28" s="21">
        <v>0.87261084196945649</v>
      </c>
      <c r="D28" s="21">
        <v>0.86754115540980137</v>
      </c>
      <c r="E28" s="20">
        <v>0.83976084197063394</v>
      </c>
    </row>
    <row r="29" spans="1:7" s="34" customFormat="1" ht="13.15" customHeight="1" x14ac:dyDescent="0.2">
      <c r="A29" s="14" t="s">
        <v>362</v>
      </c>
      <c r="B29" s="24"/>
      <c r="C29" s="24"/>
      <c r="D29" s="24"/>
      <c r="E29" s="25"/>
    </row>
    <row r="30" spans="1:7" s="34" customFormat="1" ht="13.15" customHeight="1" x14ac:dyDescent="0.2">
      <c r="A30" s="17" t="s">
        <v>21</v>
      </c>
      <c r="B30" s="18">
        <v>2328.2417584099999</v>
      </c>
      <c r="C30" s="18">
        <v>2005.62781369</v>
      </c>
      <c r="D30" s="18">
        <v>2752.2650943499998</v>
      </c>
      <c r="E30" s="19">
        <v>1991.2879254799998</v>
      </c>
    </row>
    <row r="31" spans="1:7" s="34" customFormat="1" ht="13.15" customHeight="1" x14ac:dyDescent="0.2">
      <c r="A31" s="17" t="s">
        <v>223</v>
      </c>
      <c r="B31" s="517">
        <v>0</v>
      </c>
      <c r="C31" s="21">
        <v>-0.13856548339735941</v>
      </c>
      <c r="D31" s="21">
        <v>0.37227110412191555</v>
      </c>
      <c r="E31" s="20">
        <v>-0.27649123277847598</v>
      </c>
    </row>
    <row r="32" spans="1:7" s="34" customFormat="1" ht="13.15" customHeight="1" x14ac:dyDescent="0.2">
      <c r="A32" s="17" t="s">
        <v>341</v>
      </c>
      <c r="B32" s="21">
        <v>1.1428903104913561E-2</v>
      </c>
      <c r="C32" s="21">
        <v>9.6036237681535099E-3</v>
      </c>
      <c r="D32" s="21">
        <v>1.2974347998518321E-2</v>
      </c>
      <c r="E32" s="20">
        <v>9.3870545259110375E-3</v>
      </c>
      <c r="G32" s="552"/>
    </row>
    <row r="33" spans="1:8" s="34" customFormat="1" ht="13.15" customHeight="1" x14ac:dyDescent="0.2">
      <c r="A33" s="26" t="s">
        <v>337</v>
      </c>
      <c r="B33" s="27">
        <v>203715.2417023321</v>
      </c>
      <c r="C33" s="27">
        <v>208840.73159350999</v>
      </c>
      <c r="D33" s="27">
        <v>212131.28356541001</v>
      </c>
      <c r="E33" s="28">
        <v>206180.84693694001</v>
      </c>
      <c r="G33" s="552"/>
    </row>
    <row r="34" spans="1:8" s="34" customFormat="1" ht="13.15" customHeight="1" x14ac:dyDescent="0.2">
      <c r="A34" s="26" t="s">
        <v>338</v>
      </c>
      <c r="B34" s="27">
        <v>-8557.5319229267807</v>
      </c>
      <c r="C34" s="27">
        <v>-7575</v>
      </c>
      <c r="D34" s="27">
        <v>-6742</v>
      </c>
      <c r="E34" s="28">
        <v>-6246</v>
      </c>
      <c r="G34" s="552"/>
    </row>
    <row r="35" spans="1:8" s="34" customFormat="1" ht="13.15" customHeight="1" x14ac:dyDescent="0.2">
      <c r="A35" s="26" t="s">
        <v>339</v>
      </c>
      <c r="B35" s="27">
        <v>195158.70977940533</v>
      </c>
      <c r="C35" s="27">
        <v>201265.73159350999</v>
      </c>
      <c r="D35" s="27">
        <v>205389.28356541001</v>
      </c>
      <c r="E35" s="28">
        <v>199934.84693694001</v>
      </c>
      <c r="G35" s="552"/>
    </row>
    <row r="36" spans="1:8" s="34" customFormat="1" ht="13.15" customHeight="1" x14ac:dyDescent="0.2">
      <c r="A36" s="29" t="s">
        <v>340</v>
      </c>
      <c r="B36" s="518">
        <v>0</v>
      </c>
      <c r="C36" s="44">
        <v>3.1292591660436964E-2</v>
      </c>
      <c r="D36" s="44">
        <v>2.0488097696771401E-2</v>
      </c>
      <c r="E36" s="31">
        <v>-2.655657848250359E-2</v>
      </c>
      <c r="G36" s="552"/>
    </row>
    <row r="37" spans="1:8" ht="13.15" customHeight="1" x14ac:dyDescent="0.25">
      <c r="A37" s="1" t="s">
        <v>17</v>
      </c>
      <c r="B37" s="1"/>
      <c r="C37" s="1"/>
      <c r="D37" s="1"/>
      <c r="G37" s="552"/>
    </row>
    <row r="38" spans="1:8" ht="13.15" customHeight="1" x14ac:dyDescent="0.25">
      <c r="A38" s="594" t="s">
        <v>500</v>
      </c>
      <c r="B38" s="594"/>
      <c r="C38" s="594"/>
      <c r="D38" s="594"/>
      <c r="E38" s="594"/>
      <c r="F38" s="33"/>
      <c r="G38" s="553"/>
      <c r="H38" s="33"/>
    </row>
  </sheetData>
  <mergeCells count="2">
    <mergeCell ref="A2:E2"/>
    <mergeCell ref="A38:E38"/>
  </mergeCells>
  <hyperlinks>
    <hyperlink ref="A2:E2" location="Índice!A1" display="Tabela 32 - Composição dos empréstimos a clientes e imparidades, por contraparte, a 31 de dezembro de 2018"/>
  </hyperlinks>
  <pageMargins left="0.7" right="0.7" top="0.75" bottom="0.75" header="0.3" footer="0.3"/>
  <pageSetup paperSize="9" scale="98" orientation="landscape"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A12" sqref="A12"/>
    </sheetView>
  </sheetViews>
  <sheetFormatPr defaultColWidth="9.28515625" defaultRowHeight="15" x14ac:dyDescent="0.25"/>
  <cols>
    <col min="1" max="1" width="57.28515625" style="2" bestFit="1" customWidth="1"/>
    <col min="2" max="8" width="13.42578125" style="2" customWidth="1"/>
    <col min="9" max="9" width="18" style="2" bestFit="1" customWidth="1"/>
    <col min="10" max="16384" width="9.28515625" style="2"/>
  </cols>
  <sheetData>
    <row r="1" spans="1:10" s="34" customFormat="1" ht="13.15" customHeight="1" x14ac:dyDescent="0.2"/>
    <row r="2" spans="1:10" s="34" customFormat="1" ht="13.15" customHeight="1" x14ac:dyDescent="0.2">
      <c r="A2" s="579" t="s">
        <v>477</v>
      </c>
      <c r="B2" s="579"/>
      <c r="C2" s="579"/>
      <c r="D2" s="579"/>
      <c r="E2" s="579"/>
      <c r="F2" s="579"/>
      <c r="G2" s="579"/>
      <c r="H2" s="579"/>
      <c r="I2" s="579"/>
      <c r="J2" s="56"/>
    </row>
    <row r="3" spans="1:10" s="34" customFormat="1" ht="13.15" customHeight="1" x14ac:dyDescent="0.2"/>
    <row r="4" spans="1:10" s="34" customFormat="1" ht="13.15" customHeight="1" x14ac:dyDescent="0.2">
      <c r="A4" s="11"/>
      <c r="B4" s="607">
        <v>2020</v>
      </c>
      <c r="C4" s="607"/>
      <c r="D4" s="609">
        <v>2021</v>
      </c>
      <c r="E4" s="610"/>
      <c r="F4" s="609">
        <v>2022</v>
      </c>
      <c r="G4" s="610"/>
      <c r="H4" s="607">
        <v>2023</v>
      </c>
      <c r="I4" s="608"/>
    </row>
    <row r="5" spans="1:10" s="34" customFormat="1" ht="13.15" customHeight="1" x14ac:dyDescent="0.2">
      <c r="A5" s="125"/>
      <c r="B5" s="458" t="s">
        <v>146</v>
      </c>
      <c r="C5" s="458" t="s">
        <v>145</v>
      </c>
      <c r="D5" s="458" t="s">
        <v>146</v>
      </c>
      <c r="E5" s="458" t="s">
        <v>145</v>
      </c>
      <c r="F5" s="458" t="s">
        <v>146</v>
      </c>
      <c r="G5" s="459" t="s">
        <v>145</v>
      </c>
      <c r="H5" s="458" t="s">
        <v>146</v>
      </c>
      <c r="I5" s="459" t="s">
        <v>145</v>
      </c>
    </row>
    <row r="6" spans="1:10" s="34" customFormat="1" ht="13.15" customHeight="1" x14ac:dyDescent="0.2">
      <c r="A6" s="57" t="s">
        <v>265</v>
      </c>
      <c r="B6" s="58"/>
      <c r="C6" s="58"/>
      <c r="D6" s="58"/>
      <c r="E6" s="58"/>
      <c r="F6" s="58"/>
      <c r="G6" s="58"/>
      <c r="H6" s="58"/>
      <c r="I6" s="16"/>
    </row>
    <row r="7" spans="1:10" s="34" customFormat="1" ht="13.15" customHeight="1" x14ac:dyDescent="0.2">
      <c r="A7" s="59" t="s">
        <v>239</v>
      </c>
      <c r="B7" s="60">
        <v>1969.2755611909365</v>
      </c>
      <c r="C7" s="61">
        <v>2.7340878532790838E-2</v>
      </c>
      <c r="D7" s="60">
        <v>2104.175417281197</v>
      </c>
      <c r="E7" s="61">
        <v>2.8578296602085447E-2</v>
      </c>
      <c r="F7" s="60">
        <v>2187.5307284785704</v>
      </c>
      <c r="G7" s="61">
        <v>2.987981275656354E-2</v>
      </c>
      <c r="H7" s="60">
        <v>2107.7908951470813</v>
      </c>
      <c r="I7" s="62">
        <v>3.0317541468872368E-2</v>
      </c>
    </row>
    <row r="8" spans="1:10" s="34" customFormat="1" ht="13.15" customHeight="1" x14ac:dyDescent="0.2">
      <c r="A8" s="63" t="s">
        <v>240</v>
      </c>
      <c r="B8" s="64">
        <v>284.06634710995468</v>
      </c>
      <c r="C8" s="65">
        <v>3.9438987842259805E-3</v>
      </c>
      <c r="D8" s="64">
        <v>272.32465594534045</v>
      </c>
      <c r="E8" s="65">
        <v>3.6986340234516513E-3</v>
      </c>
      <c r="F8" s="64">
        <v>293.00294632544296</v>
      </c>
      <c r="G8" s="65">
        <v>4.0021715166555375E-3</v>
      </c>
      <c r="H8" s="64">
        <v>294.11400957886576</v>
      </c>
      <c r="I8" s="66">
        <v>4.2304071540082127E-3</v>
      </c>
    </row>
    <row r="9" spans="1:10" s="34" customFormat="1" ht="13.15" customHeight="1" x14ac:dyDescent="0.2">
      <c r="A9" s="63" t="s">
        <v>241</v>
      </c>
      <c r="B9" s="64">
        <v>12953.735219807457</v>
      </c>
      <c r="C9" s="65">
        <v>0.17984608562171209</v>
      </c>
      <c r="D9" s="64">
        <v>14019.65820942173</v>
      </c>
      <c r="E9" s="65">
        <v>0.19041090741683794</v>
      </c>
      <c r="F9" s="64">
        <v>14230.541644761584</v>
      </c>
      <c r="G9" s="65">
        <v>0.1943771185631239</v>
      </c>
      <c r="H9" s="64">
        <v>12595.305063061585</v>
      </c>
      <c r="I9" s="66">
        <v>0.18116535394552108</v>
      </c>
    </row>
    <row r="10" spans="1:10" s="34" customFormat="1" ht="13.15" customHeight="1" x14ac:dyDescent="0.2">
      <c r="A10" s="63" t="s">
        <v>242</v>
      </c>
      <c r="B10" s="64">
        <v>2401.9905217971987</v>
      </c>
      <c r="C10" s="65">
        <v>3.3348573651955572E-2</v>
      </c>
      <c r="D10" s="64">
        <v>2141.5065120758309</v>
      </c>
      <c r="E10" s="65">
        <v>2.9085316639844514E-2</v>
      </c>
      <c r="F10" s="64">
        <v>2178.5486670461969</v>
      </c>
      <c r="G10" s="65">
        <v>2.9757125422267699E-2</v>
      </c>
      <c r="H10" s="64">
        <v>2038.8865952274414</v>
      </c>
      <c r="I10" s="66">
        <v>2.932645218434847E-2</v>
      </c>
    </row>
    <row r="11" spans="1:10" s="34" customFormat="1" ht="13.15" customHeight="1" x14ac:dyDescent="0.2">
      <c r="A11" s="63" t="s">
        <v>243</v>
      </c>
      <c r="B11" s="64">
        <v>1058.4383904335621</v>
      </c>
      <c r="C11" s="65">
        <v>1.4695066570462986E-2</v>
      </c>
      <c r="D11" s="64">
        <v>978.4974952820678</v>
      </c>
      <c r="E11" s="65">
        <v>1.3289667493930056E-2</v>
      </c>
      <c r="F11" s="64">
        <v>808.74959852504503</v>
      </c>
      <c r="G11" s="65">
        <v>1.1046832968459035E-2</v>
      </c>
      <c r="H11" s="64">
        <v>831.25159210981656</v>
      </c>
      <c r="I11" s="66">
        <v>1.1956358988398127E-2</v>
      </c>
    </row>
    <row r="12" spans="1:10" s="34" customFormat="1" ht="13.15" customHeight="1" x14ac:dyDescent="0.2">
      <c r="A12" s="63" t="s">
        <v>244</v>
      </c>
      <c r="B12" s="64">
        <v>7527.2656223807862</v>
      </c>
      <c r="C12" s="65">
        <v>0.10450647899225679</v>
      </c>
      <c r="D12" s="64">
        <v>6903.5268255980973</v>
      </c>
      <c r="E12" s="65">
        <v>9.3761687168323338E-2</v>
      </c>
      <c r="F12" s="64">
        <v>6680.4452641775088</v>
      </c>
      <c r="G12" s="65">
        <v>9.1249211279845588E-2</v>
      </c>
      <c r="H12" s="64">
        <v>6302.9080328648788</v>
      </c>
      <c r="I12" s="66">
        <v>9.0658269803151212E-2</v>
      </c>
    </row>
    <row r="13" spans="1:10" s="34" customFormat="1" ht="13.15" customHeight="1" x14ac:dyDescent="0.2">
      <c r="A13" s="63" t="s">
        <v>245</v>
      </c>
      <c r="B13" s="64">
        <v>11012.359217836703</v>
      </c>
      <c r="C13" s="65">
        <v>0.15289255687114073</v>
      </c>
      <c r="D13" s="64">
        <v>11590.061030674009</v>
      </c>
      <c r="E13" s="65">
        <v>0.15741282739575413</v>
      </c>
      <c r="F13" s="64">
        <v>11918.785443291659</v>
      </c>
      <c r="G13" s="65">
        <v>0.1628004913004808</v>
      </c>
      <c r="H13" s="64">
        <v>10825.568847911138</v>
      </c>
      <c r="I13" s="66">
        <v>0.15571024299721947</v>
      </c>
    </row>
    <row r="14" spans="1:10" s="34" customFormat="1" ht="13.15" customHeight="1" x14ac:dyDescent="0.2">
      <c r="A14" s="63" t="s">
        <v>246</v>
      </c>
      <c r="B14" s="64">
        <v>4635.2959603580275</v>
      </c>
      <c r="C14" s="65">
        <v>6.4355170151526156E-2</v>
      </c>
      <c r="D14" s="64">
        <v>4705.7527513437872</v>
      </c>
      <c r="E14" s="65">
        <v>6.3912160915626973E-2</v>
      </c>
      <c r="F14" s="64">
        <v>4781.540033730852</v>
      </c>
      <c r="G14" s="65">
        <v>6.5311777812263078E-2</v>
      </c>
      <c r="H14" s="64">
        <v>4528.0964104921986</v>
      </c>
      <c r="I14" s="66">
        <v>6.513015641932067E-2</v>
      </c>
    </row>
    <row r="15" spans="1:10" s="34" customFormat="1" ht="13.15" customHeight="1" x14ac:dyDescent="0.2">
      <c r="A15" s="63" t="s">
        <v>247</v>
      </c>
      <c r="B15" s="64">
        <v>5918.7529595060087</v>
      </c>
      <c r="C15" s="65">
        <v>8.217433299867169E-2</v>
      </c>
      <c r="D15" s="64">
        <v>6676.3985167852525</v>
      </c>
      <c r="E15" s="65">
        <v>9.0676896745113061E-2</v>
      </c>
      <c r="F15" s="64">
        <v>6322.9913367525396</v>
      </c>
      <c r="G15" s="65">
        <v>8.6366694073797143E-2</v>
      </c>
      <c r="H15" s="64">
        <v>5891.2097887281534</v>
      </c>
      <c r="I15" s="66">
        <v>8.4736582496305654E-2</v>
      </c>
    </row>
    <row r="16" spans="1:10" s="34" customFormat="1" ht="13.15" customHeight="1" x14ac:dyDescent="0.2">
      <c r="A16" s="63" t="s">
        <v>248</v>
      </c>
      <c r="B16" s="64">
        <v>1001.9877363336846</v>
      </c>
      <c r="C16" s="65">
        <v>1.3911321264697879E-2</v>
      </c>
      <c r="D16" s="64">
        <v>1006.0535563526943</v>
      </c>
      <c r="E16" s="65">
        <v>1.3663925875619107E-2</v>
      </c>
      <c r="F16" s="64">
        <v>986.4235976300389</v>
      </c>
      <c r="G16" s="65">
        <v>1.3473708968806411E-2</v>
      </c>
      <c r="H16" s="64">
        <v>938.81586018541316</v>
      </c>
      <c r="I16" s="66">
        <v>1.3503516329982168E-2</v>
      </c>
    </row>
    <row r="17" spans="1:12" s="34" customFormat="1" ht="13.15" customHeight="1" x14ac:dyDescent="0.2">
      <c r="A17" s="63" t="s">
        <v>249</v>
      </c>
      <c r="B17" s="64">
        <v>1558.4022983758916</v>
      </c>
      <c r="C17" s="65">
        <v>2.1636427519239464E-2</v>
      </c>
      <c r="D17" s="64">
        <v>1566.2968588205379</v>
      </c>
      <c r="E17" s="65">
        <v>2.1272986952829791E-2</v>
      </c>
      <c r="F17" s="64">
        <v>1468.1052746690705</v>
      </c>
      <c r="G17" s="65">
        <v>2.0053071777667988E-2</v>
      </c>
      <c r="H17" s="64">
        <v>1312.915025014511</v>
      </c>
      <c r="I17" s="66">
        <v>1.8884394940516858E-2</v>
      </c>
    </row>
    <row r="18" spans="1:12" s="34" customFormat="1" ht="13.15" customHeight="1" x14ac:dyDescent="0.2">
      <c r="A18" s="63" t="s">
        <v>250</v>
      </c>
      <c r="B18" s="64">
        <v>9594.3876758914739</v>
      </c>
      <c r="C18" s="65">
        <v>0.13320583122679616</v>
      </c>
      <c r="D18" s="64">
        <v>8876.5123127208626</v>
      </c>
      <c r="E18" s="65">
        <v>0.12055820041504631</v>
      </c>
      <c r="F18" s="64">
        <v>9574.087249246908</v>
      </c>
      <c r="G18" s="65">
        <v>0.13077390438371733</v>
      </c>
      <c r="H18" s="64">
        <v>9559.5018481706065</v>
      </c>
      <c r="I18" s="66">
        <v>0.13749968954270997</v>
      </c>
    </row>
    <row r="19" spans="1:12" s="34" customFormat="1" ht="13.15" customHeight="1" x14ac:dyDescent="0.2">
      <c r="A19" s="63" t="s">
        <v>251</v>
      </c>
      <c r="B19" s="64">
        <v>4157.0136983146003</v>
      </c>
      <c r="C19" s="65">
        <v>5.7714831192051362E-2</v>
      </c>
      <c r="D19" s="64">
        <v>4445.6208424028464</v>
      </c>
      <c r="E19" s="65">
        <v>6.0379125224626205E-2</v>
      </c>
      <c r="F19" s="64">
        <v>4437.3788600324124</v>
      </c>
      <c r="G19" s="65">
        <v>6.061082833790269E-2</v>
      </c>
      <c r="H19" s="64">
        <v>3970.3200996846272</v>
      </c>
      <c r="I19" s="66">
        <v>5.7107346152800761E-2</v>
      </c>
    </row>
    <row r="20" spans="1:12" s="34" customFormat="1" ht="13.15" customHeight="1" x14ac:dyDescent="0.2">
      <c r="A20" s="63" t="s">
        <v>252</v>
      </c>
      <c r="B20" s="64">
        <v>1955.6742878613563</v>
      </c>
      <c r="C20" s="65">
        <v>2.7152042206720531E-2</v>
      </c>
      <c r="D20" s="64">
        <v>1980.2977239977724</v>
      </c>
      <c r="E20" s="65">
        <v>2.6895825914536885E-2</v>
      </c>
      <c r="F20" s="64">
        <v>1958.8684110139516</v>
      </c>
      <c r="G20" s="65">
        <v>2.6756479611398244E-2</v>
      </c>
      <c r="H20" s="64">
        <v>2054.7746010882302</v>
      </c>
      <c r="I20" s="66">
        <v>2.9554978305061475E-2</v>
      </c>
    </row>
    <row r="21" spans="1:12" s="34" customFormat="1" ht="13.15" customHeight="1" x14ac:dyDescent="0.2">
      <c r="A21" s="63" t="s">
        <v>253</v>
      </c>
      <c r="B21" s="64">
        <v>98.752957318726132</v>
      </c>
      <c r="C21" s="65">
        <v>1.3710588116841937E-3</v>
      </c>
      <c r="D21" s="64">
        <v>15.515108178458229</v>
      </c>
      <c r="E21" s="65">
        <v>2.1072167258295017E-4</v>
      </c>
      <c r="F21" s="64">
        <v>7.3689212645444142</v>
      </c>
      <c r="G21" s="65">
        <v>1.0065320899770093E-4</v>
      </c>
      <c r="H21" s="64">
        <v>4.5165967838401233</v>
      </c>
      <c r="I21" s="66">
        <v>6.4964750823963207E-5</v>
      </c>
    </row>
    <row r="22" spans="1:12" s="34" customFormat="1" ht="13.15" customHeight="1" x14ac:dyDescent="0.2">
      <c r="A22" s="63" t="s">
        <v>254</v>
      </c>
      <c r="B22" s="64">
        <v>440.54101223340137</v>
      </c>
      <c r="C22" s="65">
        <v>6.1163498606065904E-3</v>
      </c>
      <c r="D22" s="64">
        <v>465.24760835586147</v>
      </c>
      <c r="E22" s="65">
        <v>6.3188572757799932E-3</v>
      </c>
      <c r="F22" s="64">
        <v>452.25972615851964</v>
      </c>
      <c r="G22" s="65">
        <v>6.1774839361227515E-3</v>
      </c>
      <c r="H22" s="64">
        <v>393.13604260579297</v>
      </c>
      <c r="I22" s="66">
        <v>5.6546967263457135E-3</v>
      </c>
    </row>
    <row r="23" spans="1:12" s="34" customFormat="1" ht="13.15" customHeight="1" x14ac:dyDescent="0.2">
      <c r="A23" s="63" t="s">
        <v>255</v>
      </c>
      <c r="B23" s="64">
        <v>1503.981107820545</v>
      </c>
      <c r="C23" s="65">
        <v>2.0880858725360888E-2</v>
      </c>
      <c r="D23" s="64">
        <v>1547.034267214487</v>
      </c>
      <c r="E23" s="65">
        <v>2.1011368053701195E-2</v>
      </c>
      <c r="F23" s="64">
        <v>1601.4008068705969</v>
      </c>
      <c r="G23" s="65">
        <v>2.1873775592986807E-2</v>
      </c>
      <c r="H23" s="64">
        <v>1542.7277488367724</v>
      </c>
      <c r="I23" s="66">
        <v>2.2189920550574938E-2</v>
      </c>
    </row>
    <row r="24" spans="1:12" s="34" customFormat="1" ht="13.15" customHeight="1" x14ac:dyDescent="0.2">
      <c r="A24" s="63" t="s">
        <v>256</v>
      </c>
      <c r="B24" s="64">
        <v>1049.0117344365685</v>
      </c>
      <c r="C24" s="65">
        <v>1.45641894795858E-2</v>
      </c>
      <c r="D24" s="64">
        <v>997.57820050620569</v>
      </c>
      <c r="E24" s="65">
        <v>1.3548816065286786E-2</v>
      </c>
      <c r="F24" s="64">
        <v>759.82064417897891</v>
      </c>
      <c r="G24" s="65">
        <v>1.0378504987872579E-2</v>
      </c>
      <c r="H24" s="64">
        <v>653.33437965945132</v>
      </c>
      <c r="I24" s="66">
        <v>9.3972756946477144E-3</v>
      </c>
    </row>
    <row r="25" spans="1:12" s="34" customFormat="1" ht="13.15" customHeight="1" x14ac:dyDescent="0.2">
      <c r="A25" s="63" t="s">
        <v>257</v>
      </c>
      <c r="B25" s="67">
        <v>2905.8520106380929</v>
      </c>
      <c r="C25" s="68">
        <v>4.0344047538514588E-2</v>
      </c>
      <c r="D25" s="67">
        <v>3336.3828283016664</v>
      </c>
      <c r="E25" s="68">
        <v>4.5313778149023799E-2</v>
      </c>
      <c r="F25" s="67">
        <v>2563.1427051585792</v>
      </c>
      <c r="G25" s="68">
        <v>3.5010353501070991E-2</v>
      </c>
      <c r="H25" s="67">
        <v>3678.6333435277988</v>
      </c>
      <c r="I25" s="69">
        <v>5.2911851549391146E-2</v>
      </c>
    </row>
    <row r="26" spans="1:12" s="34" customFormat="1" ht="13.15" customHeight="1" x14ac:dyDescent="0.2">
      <c r="A26" s="456" t="s">
        <v>266</v>
      </c>
      <c r="B26" s="565">
        <v>72026.784319644954</v>
      </c>
      <c r="C26" s="566"/>
      <c r="D26" s="565">
        <v>73628.440721258696</v>
      </c>
      <c r="E26" s="566"/>
      <c r="F26" s="565">
        <v>73210.991859313013</v>
      </c>
      <c r="G26" s="566"/>
      <c r="H26" s="565">
        <v>69523.806780678206</v>
      </c>
      <c r="I26" s="70"/>
    </row>
    <row r="27" spans="1:12" ht="13.15" customHeight="1" x14ac:dyDescent="0.25">
      <c r="A27" s="1" t="s">
        <v>17</v>
      </c>
      <c r="B27" s="1"/>
      <c r="C27" s="1"/>
      <c r="D27" s="1"/>
      <c r="E27" s="1"/>
      <c r="F27" s="1"/>
      <c r="G27" s="1"/>
      <c r="H27" s="1"/>
      <c r="I27" s="1"/>
      <c r="J27" s="1"/>
      <c r="K27" s="1"/>
      <c r="L27" s="1"/>
    </row>
    <row r="28" spans="1:12" ht="13.15" customHeight="1" x14ac:dyDescent="0.25">
      <c r="A28" s="606" t="s">
        <v>503</v>
      </c>
      <c r="B28" s="606"/>
      <c r="C28" s="606"/>
      <c r="D28" s="606"/>
      <c r="E28" s="606"/>
      <c r="F28" s="606"/>
      <c r="G28" s="606"/>
      <c r="H28" s="606"/>
      <c r="I28" s="606"/>
      <c r="J28" s="1"/>
      <c r="K28" s="1"/>
      <c r="L28" s="1"/>
    </row>
  </sheetData>
  <mergeCells count="6">
    <mergeCell ref="A2:I2"/>
    <mergeCell ref="A28:I28"/>
    <mergeCell ref="B4:C4"/>
    <mergeCell ref="H4:I4"/>
    <mergeCell ref="D4:E4"/>
    <mergeCell ref="F4:G4"/>
  </mergeCells>
  <hyperlinks>
    <hyperlink ref="A2:I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showGridLines="0" workbookViewId="0">
      <selection activeCell="A12" sqref="A12"/>
    </sheetView>
  </sheetViews>
  <sheetFormatPr defaultColWidth="9.28515625" defaultRowHeight="15" x14ac:dyDescent="0.25"/>
  <cols>
    <col min="1" max="1" width="34.5703125" style="2" bestFit="1" customWidth="1"/>
    <col min="2" max="4" width="14.28515625" style="2" customWidth="1"/>
    <col min="5" max="5" width="14.28515625" style="2" bestFit="1" customWidth="1"/>
    <col min="6" max="17" width="14.28515625" style="2" customWidth="1"/>
    <col min="18" max="16384" width="9.28515625" style="2"/>
  </cols>
  <sheetData>
    <row r="1" spans="1:19" s="34" customFormat="1" ht="13.15" customHeight="1" x14ac:dyDescent="0.2"/>
    <row r="2" spans="1:19" s="34" customFormat="1" ht="13.15" customHeight="1" x14ac:dyDescent="0.2">
      <c r="A2" s="579" t="s">
        <v>478</v>
      </c>
      <c r="B2" s="579"/>
      <c r="C2" s="579"/>
      <c r="D2" s="579"/>
      <c r="E2" s="579"/>
      <c r="F2" s="579"/>
      <c r="G2" s="579"/>
      <c r="H2" s="579"/>
      <c r="I2" s="579"/>
      <c r="J2" s="579"/>
      <c r="K2" s="579"/>
      <c r="L2" s="579"/>
      <c r="M2" s="579"/>
      <c r="N2" s="579"/>
      <c r="O2" s="579"/>
      <c r="P2" s="579"/>
      <c r="Q2" s="579"/>
    </row>
    <row r="3" spans="1:19" s="34" customFormat="1" ht="13.15" customHeight="1" x14ac:dyDescent="0.2"/>
    <row r="4" spans="1:19" s="34" customFormat="1" ht="13.15" customHeight="1" x14ac:dyDescent="0.2">
      <c r="A4" s="11"/>
      <c r="B4" s="611">
        <v>2020</v>
      </c>
      <c r="C4" s="612"/>
      <c r="D4" s="612"/>
      <c r="E4" s="613"/>
      <c r="F4" s="611">
        <v>2021</v>
      </c>
      <c r="G4" s="612"/>
      <c r="H4" s="612"/>
      <c r="I4" s="613"/>
      <c r="J4" s="611">
        <v>2022</v>
      </c>
      <c r="K4" s="612"/>
      <c r="L4" s="612"/>
      <c r="M4" s="614"/>
      <c r="N4" s="611">
        <v>2023</v>
      </c>
      <c r="O4" s="612"/>
      <c r="P4" s="612"/>
      <c r="Q4" s="614"/>
    </row>
    <row r="5" spans="1:19" s="34" customFormat="1" ht="38.25" x14ac:dyDescent="0.2">
      <c r="A5" s="460"/>
      <c r="B5" s="461" t="s">
        <v>6</v>
      </c>
      <c r="C5" s="461" t="s">
        <v>258</v>
      </c>
      <c r="D5" s="462" t="s">
        <v>238</v>
      </c>
      <c r="E5" s="462" t="s">
        <v>334</v>
      </c>
      <c r="F5" s="461" t="s">
        <v>6</v>
      </c>
      <c r="G5" s="461" t="s">
        <v>258</v>
      </c>
      <c r="H5" s="462" t="s">
        <v>238</v>
      </c>
      <c r="I5" s="462" t="s">
        <v>334</v>
      </c>
      <c r="J5" s="461" t="s">
        <v>6</v>
      </c>
      <c r="K5" s="461" t="s">
        <v>258</v>
      </c>
      <c r="L5" s="462" t="s">
        <v>238</v>
      </c>
      <c r="M5" s="462" t="s">
        <v>334</v>
      </c>
      <c r="N5" s="461" t="s">
        <v>6</v>
      </c>
      <c r="O5" s="461" t="s">
        <v>258</v>
      </c>
      <c r="P5" s="462" t="s">
        <v>238</v>
      </c>
      <c r="Q5" s="462" t="s">
        <v>334</v>
      </c>
    </row>
    <row r="6" spans="1:19" s="34" customFormat="1" ht="13.15" customHeight="1" x14ac:dyDescent="0.2">
      <c r="A6" s="39" t="s">
        <v>504</v>
      </c>
      <c r="B6" s="463">
        <v>11252.163086334564</v>
      </c>
      <c r="C6" s="463">
        <v>1735.1660159600001</v>
      </c>
      <c r="D6" s="463">
        <v>1335.1093324532103</v>
      </c>
      <c r="E6" s="463">
        <v>7354.2084459813541</v>
      </c>
      <c r="F6" s="463">
        <v>9433.5662515020795</v>
      </c>
      <c r="G6" s="463">
        <v>1439.6982164200001</v>
      </c>
      <c r="H6" s="463">
        <v>1341.7937508499999</v>
      </c>
      <c r="I6" s="463">
        <v>6188.3553787420797</v>
      </c>
      <c r="J6" s="463">
        <v>7547.6084429676102</v>
      </c>
      <c r="K6" s="463">
        <v>1028.8488156999999</v>
      </c>
      <c r="L6" s="463">
        <v>1188.82158784591</v>
      </c>
      <c r="M6" s="463">
        <v>5016.0661505217013</v>
      </c>
      <c r="N6" s="463">
        <v>5955.3031476233091</v>
      </c>
      <c r="O6" s="463">
        <v>1129.9367122368401</v>
      </c>
      <c r="P6" s="463">
        <v>881.42246943071098</v>
      </c>
      <c r="Q6" s="463">
        <v>3578.7629215957604</v>
      </c>
      <c r="S6" s="508">
        <f>+N6-J6</f>
        <v>-1592.3052953443012</v>
      </c>
    </row>
    <row r="7" spans="1:19" s="34" customFormat="1" ht="13.15" customHeight="1" x14ac:dyDescent="0.2">
      <c r="A7" s="39" t="s">
        <v>259</v>
      </c>
      <c r="B7" s="464">
        <v>5.5234852406104415E-2</v>
      </c>
      <c r="C7" s="464">
        <v>1.849024653536192E-2</v>
      </c>
      <c r="D7" s="464">
        <v>8.8413773658015685E-2</v>
      </c>
      <c r="E7" s="464">
        <v>0.10210380090755647</v>
      </c>
      <c r="F7" s="464">
        <v>4.517110325931465E-2</v>
      </c>
      <c r="G7" s="464">
        <v>1.4611653583480143E-2</v>
      </c>
      <c r="H7" s="464">
        <v>8.7870839574881052E-2</v>
      </c>
      <c r="I7" s="464">
        <v>8.4048437237098358E-2</v>
      </c>
      <c r="J7" s="464">
        <v>3.5579933197560656E-2</v>
      </c>
      <c r="K7" s="464">
        <v>1.0072521352443882E-2</v>
      </c>
      <c r="L7" s="464">
        <v>7.5529524571598949E-2</v>
      </c>
      <c r="M7" s="464">
        <v>6.8515205482292854E-2</v>
      </c>
      <c r="N7" s="464">
        <v>2.8883896911656753E-2</v>
      </c>
      <c r="O7" s="464">
        <v>1.1190613800942372E-2</v>
      </c>
      <c r="P7" s="464">
        <v>5.5597369435994443E-2</v>
      </c>
      <c r="Q7" s="464">
        <v>5.147535914781623E-2</v>
      </c>
      <c r="S7" s="271">
        <f>+Q7-M7</f>
        <v>-1.7039846334476624E-2</v>
      </c>
    </row>
    <row r="8" spans="1:19" s="34" customFormat="1" ht="13.15" customHeight="1" x14ac:dyDescent="0.2">
      <c r="A8" s="39" t="s">
        <v>260</v>
      </c>
      <c r="B8" s="464">
        <v>0.56630634269163949</v>
      </c>
      <c r="C8" s="464">
        <v>0.28767967403616274</v>
      </c>
      <c r="D8" s="464">
        <v>0.70829275594344809</v>
      </c>
      <c r="E8" s="464">
        <v>0.5906558471695933</v>
      </c>
      <c r="F8" s="464">
        <v>0.54235073582117954</v>
      </c>
      <c r="G8" s="464">
        <v>0.31543955456114514</v>
      </c>
      <c r="H8" s="464">
        <v>0.71209215684953209</v>
      </c>
      <c r="I8" s="464">
        <v>0.55374636225021856</v>
      </c>
      <c r="J8" s="464">
        <v>0.57750785712940123</v>
      </c>
      <c r="K8" s="464">
        <v>0.40633591687187287</v>
      </c>
      <c r="L8" s="464">
        <v>0.71110820752489101</v>
      </c>
      <c r="M8" s="464">
        <v>0.58005265783972693</v>
      </c>
      <c r="N8" s="464">
        <v>0.58576114726790574</v>
      </c>
      <c r="O8" s="464">
        <v>0.38081455144348642</v>
      </c>
      <c r="P8" s="464">
        <v>0.65161338624706977</v>
      </c>
      <c r="Q8" s="464">
        <v>0.65178575923937054</v>
      </c>
      <c r="S8" s="271"/>
    </row>
    <row r="9" spans="1:19" s="34" customFormat="1" ht="13.15" customHeight="1" x14ac:dyDescent="0.2">
      <c r="A9" s="465" t="s">
        <v>505</v>
      </c>
      <c r="B9" s="466">
        <v>2.3955005150890926E-2</v>
      </c>
      <c r="C9" s="466">
        <v>1.4920244373891953E-2</v>
      </c>
      <c r="D9" s="466">
        <v>1.3170978439220713E-2</v>
      </c>
      <c r="E9" s="466">
        <v>2.4702454729300535E-2</v>
      </c>
      <c r="F9" s="466">
        <v>2.0672522168770868E-2</v>
      </c>
      <c r="G9" s="466">
        <v>1.2055032325325113E-2</v>
      </c>
      <c r="H9" s="466">
        <v>1.0002560085705407E-2</v>
      </c>
      <c r="I9" s="466">
        <v>2.4594426665962267E-2</v>
      </c>
      <c r="J9" s="466">
        <v>1.5032242219830155E-2</v>
      </c>
      <c r="K9" s="466">
        <v>8.0946679385057035E-3</v>
      </c>
      <c r="L9" s="466">
        <v>5.9796941534870814E-3</v>
      </c>
      <c r="M9" s="466">
        <v>2.1237395579121205E-2</v>
      </c>
      <c r="N9" s="466">
        <v>1.1964832319116773E-2</v>
      </c>
      <c r="O9" s="466">
        <v>8.6172639789760357E-3</v>
      </c>
      <c r="P9" s="466">
        <v>6.9290652259592139E-3</v>
      </c>
      <c r="Q9" s="466">
        <v>2.0911165012473677E-2</v>
      </c>
    </row>
    <row r="10" spans="1:19" ht="13.15" customHeight="1" x14ac:dyDescent="0.25">
      <c r="A10" s="1" t="s">
        <v>17</v>
      </c>
      <c r="B10" s="1"/>
      <c r="C10" s="1"/>
      <c r="D10" s="1"/>
    </row>
    <row r="11" spans="1:19" ht="13.15" customHeight="1" x14ac:dyDescent="0.25">
      <c r="A11" s="573" t="s">
        <v>500</v>
      </c>
      <c r="B11" s="573"/>
      <c r="C11" s="573"/>
      <c r="D11" s="573"/>
      <c r="E11" s="573"/>
      <c r="F11" s="511"/>
      <c r="G11" s="511"/>
      <c r="H11" s="511"/>
      <c r="I11" s="511"/>
      <c r="J11" s="8"/>
      <c r="N11" s="562"/>
    </row>
  </sheetData>
  <mergeCells count="6">
    <mergeCell ref="B4:E4"/>
    <mergeCell ref="A11:E11"/>
    <mergeCell ref="N4:Q4"/>
    <mergeCell ref="A2:Q2"/>
    <mergeCell ref="F4:I4"/>
    <mergeCell ref="J4:M4"/>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31"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A12" sqref="A1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7" s="34" customFormat="1" ht="13.15" customHeight="1" x14ac:dyDescent="0.2"/>
    <row r="2" spans="1:7" s="34" customFormat="1" ht="13.15" customHeight="1" x14ac:dyDescent="0.2">
      <c r="A2" s="579" t="s">
        <v>506</v>
      </c>
      <c r="B2" s="579"/>
      <c r="C2" s="579"/>
      <c r="D2" s="579"/>
      <c r="E2" s="579"/>
      <c r="F2" s="56"/>
    </row>
    <row r="3" spans="1:7" s="34" customFormat="1" ht="13.15" customHeight="1" x14ac:dyDescent="0.2"/>
    <row r="4" spans="1:7" s="34" customFormat="1" ht="13.15" customHeight="1" x14ac:dyDescent="0.2">
      <c r="A4" s="11"/>
      <c r="B4" s="501">
        <v>2020</v>
      </c>
      <c r="C4" s="513">
        <v>2021</v>
      </c>
      <c r="D4" s="556">
        <v>2022</v>
      </c>
      <c r="E4" s="13">
        <v>2023</v>
      </c>
    </row>
    <row r="5" spans="1:7" s="34" customFormat="1" ht="13.15" customHeight="1" x14ac:dyDescent="0.2">
      <c r="A5" s="14" t="s">
        <v>404</v>
      </c>
      <c r="B5" s="24"/>
      <c r="C5" s="24"/>
      <c r="D5" s="24"/>
      <c r="E5" s="25"/>
    </row>
    <row r="6" spans="1:7" s="34" customFormat="1" ht="13.15" customHeight="1" x14ac:dyDescent="0.2">
      <c r="A6" s="17" t="s">
        <v>21</v>
      </c>
      <c r="B6" s="18">
        <v>59729.146293317841</v>
      </c>
      <c r="C6" s="18">
        <v>58310.122455720702</v>
      </c>
      <c r="D6" s="18">
        <v>56275.448707557305</v>
      </c>
      <c r="E6" s="19">
        <v>58496.536171108193</v>
      </c>
      <c r="G6" s="500">
        <f>+E6-D6</f>
        <v>2221.0874635508881</v>
      </c>
    </row>
    <row r="7" spans="1:7" s="34" customFormat="1" ht="13.15" customHeight="1" x14ac:dyDescent="0.2">
      <c r="A7" s="17" t="s">
        <v>223</v>
      </c>
      <c r="B7" s="18">
        <v>0</v>
      </c>
      <c r="C7" s="21">
        <v>-2.3757644728899963E-2</v>
      </c>
      <c r="D7" s="21">
        <v>-3.4894005748461243E-2</v>
      </c>
      <c r="E7" s="20">
        <v>3.9468143116780041E-2</v>
      </c>
    </row>
    <row r="8" spans="1:7" s="34" customFormat="1" ht="13.15" customHeight="1" x14ac:dyDescent="0.2">
      <c r="A8" s="17" t="s">
        <v>405</v>
      </c>
      <c r="B8" s="21">
        <v>0.63485843326494951</v>
      </c>
      <c r="C8" s="21">
        <v>0.63474293802407178</v>
      </c>
      <c r="D8" s="21">
        <v>0.65055349156696229</v>
      </c>
      <c r="E8" s="20">
        <v>0.65570893613472869</v>
      </c>
    </row>
    <row r="9" spans="1:7" s="34" customFormat="1" ht="13.15" customHeight="1" x14ac:dyDescent="0.2">
      <c r="A9" s="14" t="s">
        <v>406</v>
      </c>
      <c r="B9" s="24"/>
      <c r="C9" s="24"/>
      <c r="D9" s="24"/>
      <c r="E9" s="25"/>
    </row>
    <row r="10" spans="1:7" s="34" customFormat="1" ht="13.15" customHeight="1" x14ac:dyDescent="0.2">
      <c r="A10" s="17" t="s">
        <v>21</v>
      </c>
      <c r="B10" s="18">
        <v>34352.476168106878</v>
      </c>
      <c r="C10" s="18">
        <v>33554.030672532557</v>
      </c>
      <c r="D10" s="18">
        <v>30228.504367859863</v>
      </c>
      <c r="E10" s="19">
        <v>30713.595395793152</v>
      </c>
    </row>
    <row r="11" spans="1:7" s="34" customFormat="1" ht="13.15" customHeight="1" x14ac:dyDescent="0.2">
      <c r="A11" s="17" t="s">
        <v>223</v>
      </c>
      <c r="B11" s="18">
        <v>0</v>
      </c>
      <c r="C11" s="21">
        <v>-2.3242734866245396E-2</v>
      </c>
      <c r="D11" s="21">
        <v>-9.9109592439962202E-2</v>
      </c>
      <c r="E11" s="20">
        <v>1.6047470362081651E-2</v>
      </c>
    </row>
    <row r="12" spans="1:7" s="34" customFormat="1" ht="13.15" customHeight="1" x14ac:dyDescent="0.2">
      <c r="A12" s="17" t="s">
        <v>405</v>
      </c>
      <c r="B12" s="21">
        <v>0.3651309377796299</v>
      </c>
      <c r="C12" s="21">
        <v>0.36525706197592817</v>
      </c>
      <c r="D12" s="21">
        <v>0.34944650843303771</v>
      </c>
      <c r="E12" s="20">
        <v>0.34427985450179349</v>
      </c>
    </row>
    <row r="13" spans="1:7" s="34" customFormat="1" ht="13.15" customHeight="1" x14ac:dyDescent="0.2">
      <c r="A13" s="502" t="s">
        <v>21</v>
      </c>
      <c r="B13" s="30">
        <v>94082.622461424718</v>
      </c>
      <c r="C13" s="30">
        <v>91864.153128253267</v>
      </c>
      <c r="D13" s="30">
        <v>86503.953075417172</v>
      </c>
      <c r="E13" s="503">
        <v>89211.131566901342</v>
      </c>
    </row>
    <row r="14" spans="1:7" s="34" customFormat="1" ht="13.15" customHeight="1" x14ac:dyDescent="0.2">
      <c r="A14" s="504" t="s">
        <v>223</v>
      </c>
      <c r="B14" s="518">
        <v>0</v>
      </c>
      <c r="C14" s="520">
        <v>-2.3580011644350751E-2</v>
      </c>
      <c r="D14" s="520">
        <v>-5.8349202276459455E-2</v>
      </c>
      <c r="E14" s="521">
        <v>3.1295430962836601E-2</v>
      </c>
    </row>
    <row r="15" spans="1:7" s="34" customFormat="1" ht="13.15" customHeight="1" x14ac:dyDescent="0.2">
      <c r="A15" s="505" t="s">
        <v>407</v>
      </c>
      <c r="B15" s="44">
        <v>0.16702129573494767</v>
      </c>
      <c r="C15" s="44">
        <v>0.15188326406465549</v>
      </c>
      <c r="D15" s="44">
        <v>0.15193993383729348</v>
      </c>
      <c r="E15" s="31">
        <v>0.16138672720284508</v>
      </c>
    </row>
    <row r="16" spans="1:7" ht="13.15" customHeight="1" x14ac:dyDescent="0.25">
      <c r="A16" s="1" t="s">
        <v>17</v>
      </c>
      <c r="B16" s="1"/>
      <c r="C16" s="1"/>
      <c r="D16" s="1"/>
    </row>
    <row r="17" spans="1:8" ht="13.15" customHeight="1" x14ac:dyDescent="0.25">
      <c r="A17" s="573" t="s">
        <v>500</v>
      </c>
      <c r="B17" s="573"/>
      <c r="C17" s="573"/>
      <c r="D17" s="573"/>
      <c r="E17" s="573"/>
      <c r="F17" s="573"/>
      <c r="G17" s="573"/>
      <c r="H17" s="573"/>
    </row>
    <row r="18" spans="1:8" ht="33" customHeight="1" x14ac:dyDescent="0.25">
      <c r="A18" s="3"/>
      <c r="B18" s="3"/>
      <c r="C18" s="3"/>
      <c r="D18" s="3">
        <v>370379.57886581996</v>
      </c>
      <c r="E18" s="3"/>
    </row>
    <row r="19" spans="1:8" x14ac:dyDescent="0.25">
      <c r="D19" s="2">
        <f>+D13/D18</f>
        <v>0.23355486644352921</v>
      </c>
    </row>
  </sheetData>
  <mergeCells count="2">
    <mergeCell ref="A2:E2"/>
    <mergeCell ref="A17:H17"/>
  </mergeCells>
  <hyperlinks>
    <hyperlink ref="A2:I2" location="Índice!A1" display="Tabela 31 - Composição e evolução do crédito bruto a clientes, por destinatário, a 31 de dezembro (2016-2017)"/>
  </hyperlinks>
  <pageMargins left="0.7" right="0.7" top="0.75" bottom="0.75" header="0.3" footer="0.3"/>
  <pageSetup paperSize="9" orientation="portrait"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opLeftCell="A13" workbookViewId="0">
      <selection activeCell="A12" sqref="A1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9" t="s">
        <v>480</v>
      </c>
      <c r="B2" s="579"/>
      <c r="C2" s="579"/>
      <c r="D2" s="579"/>
      <c r="E2" s="579"/>
      <c r="F2" s="56"/>
    </row>
    <row r="3" spans="1:6" s="34" customFormat="1" ht="13.15" customHeight="1" x14ac:dyDescent="0.2"/>
    <row r="4" spans="1:6" s="34" customFormat="1" ht="13.15" customHeight="1" x14ac:dyDescent="0.2">
      <c r="A4" s="11"/>
      <c r="B4" s="501">
        <v>2020</v>
      </c>
      <c r="C4" s="513">
        <v>2021</v>
      </c>
      <c r="D4" s="556">
        <v>2022</v>
      </c>
      <c r="E4" s="13">
        <v>2023</v>
      </c>
    </row>
    <row r="5" spans="1:6" s="34" customFormat="1" ht="13.15" customHeight="1" x14ac:dyDescent="0.2">
      <c r="A5" s="14" t="s">
        <v>289</v>
      </c>
      <c r="B5" s="15"/>
      <c r="C5" s="15"/>
      <c r="D5" s="15"/>
      <c r="E5" s="16"/>
    </row>
    <row r="6" spans="1:6" s="34" customFormat="1" ht="13.15" customHeight="1" x14ac:dyDescent="0.2">
      <c r="A6" s="17" t="s">
        <v>21</v>
      </c>
      <c r="B6" s="18">
        <v>343.33634789999996</v>
      </c>
      <c r="C6" s="18">
        <v>250.07258941000001</v>
      </c>
      <c r="D6" s="18">
        <v>2319.5793573000001</v>
      </c>
      <c r="E6" s="19">
        <v>1863.0527939999999</v>
      </c>
    </row>
    <row r="7" spans="1:6" s="34" customFormat="1" ht="13.15" customHeight="1" x14ac:dyDescent="0.2">
      <c r="A7" s="17" t="s">
        <v>223</v>
      </c>
      <c r="B7" s="517">
        <v>0</v>
      </c>
      <c r="C7" s="21">
        <v>-0.27163962994434809</v>
      </c>
      <c r="D7" s="21">
        <v>8.2756241808533204</v>
      </c>
      <c r="E7" s="20">
        <v>-0.19681437578897876</v>
      </c>
    </row>
    <row r="8" spans="1:6" s="34" customFormat="1" ht="13.15" customHeight="1" x14ac:dyDescent="0.2">
      <c r="A8" s="17" t="s">
        <v>414</v>
      </c>
      <c r="B8" s="21">
        <v>1.3780276823350635E-2</v>
      </c>
      <c r="C8" s="21">
        <v>1.1191644909691266E-2</v>
      </c>
      <c r="D8" s="21">
        <v>0.10335759770538552</v>
      </c>
      <c r="E8" s="20">
        <v>8.3015336629951683E-2</v>
      </c>
    </row>
    <row r="9" spans="1:6" s="34" customFormat="1" ht="13.15" customHeight="1" x14ac:dyDescent="0.2">
      <c r="A9" s="14" t="s">
        <v>408</v>
      </c>
      <c r="B9" s="22"/>
      <c r="C9" s="22"/>
      <c r="D9" s="22"/>
      <c r="E9" s="23"/>
    </row>
    <row r="10" spans="1:6" s="34" customFormat="1" ht="13.15" customHeight="1" x14ac:dyDescent="0.2">
      <c r="A10" s="17" t="s">
        <v>21</v>
      </c>
      <c r="B10" s="18">
        <v>141.48187993000002</v>
      </c>
      <c r="C10" s="18">
        <v>61.230293129999993</v>
      </c>
      <c r="D10" s="18">
        <v>-495.33180900000002</v>
      </c>
      <c r="E10" s="19">
        <v>-140.530494</v>
      </c>
    </row>
    <row r="11" spans="1:6" s="34" customFormat="1" ht="13.15" customHeight="1" x14ac:dyDescent="0.2">
      <c r="A11" s="17" t="s">
        <v>223</v>
      </c>
      <c r="B11" s="517">
        <v>0</v>
      </c>
      <c r="C11" s="21">
        <v>-0.56722166004371388</v>
      </c>
      <c r="D11" s="21">
        <v>-9.0896527466942754</v>
      </c>
      <c r="E11" s="20">
        <v>-0.71629018882572915</v>
      </c>
    </row>
    <row r="12" spans="1:6" s="34" customFormat="1" ht="13.15" customHeight="1" x14ac:dyDescent="0.2">
      <c r="A12" s="17" t="s">
        <v>414</v>
      </c>
      <c r="B12" s="21">
        <v>5.678569958725471E-3</v>
      </c>
      <c r="C12" s="21">
        <v>2.7402751338882472E-3</v>
      </c>
      <c r="D12" s="21">
        <v>-2.2071375003481483E-2</v>
      </c>
      <c r="E12" s="20">
        <v>-6.2618656345942532E-3</v>
      </c>
    </row>
    <row r="13" spans="1:6" s="34" customFormat="1" ht="13.15" customHeight="1" x14ac:dyDescent="0.2">
      <c r="A13" s="14" t="s">
        <v>409</v>
      </c>
      <c r="B13" s="22"/>
      <c r="C13" s="22"/>
      <c r="D13" s="22"/>
      <c r="E13" s="23"/>
    </row>
    <row r="14" spans="1:6" s="34" customFormat="1" ht="13.15" customHeight="1" x14ac:dyDescent="0.2">
      <c r="A14" s="17" t="s">
        <v>21</v>
      </c>
      <c r="B14" s="18">
        <v>6306.2766851800006</v>
      </c>
      <c r="C14" s="18">
        <v>6136.109603150001</v>
      </c>
      <c r="D14" s="18">
        <v>5775.3963120600001</v>
      </c>
      <c r="E14" s="19">
        <v>5461.7037215699993</v>
      </c>
    </row>
    <row r="15" spans="1:6" s="34" customFormat="1" ht="13.15" customHeight="1" x14ac:dyDescent="0.2">
      <c r="A15" s="17" t="s">
        <v>223</v>
      </c>
      <c r="B15" s="517">
        <v>0</v>
      </c>
      <c r="C15" s="21">
        <v>-2.698376403780367E-2</v>
      </c>
      <c r="D15" s="21">
        <v>-5.8785340291970467E-2</v>
      </c>
      <c r="E15" s="20">
        <v>-5.4315335873134418E-2</v>
      </c>
    </row>
    <row r="16" spans="1:6" s="34" customFormat="1" ht="13.15" customHeight="1" x14ac:dyDescent="0.2">
      <c r="A16" s="17" t="s">
        <v>414</v>
      </c>
      <c r="B16" s="21">
        <v>0.25311109347424399</v>
      </c>
      <c r="C16" s="21">
        <v>0.27461290326709942</v>
      </c>
      <c r="D16" s="21">
        <v>0.25734454254925554</v>
      </c>
      <c r="E16" s="20">
        <v>0.24336678728557459</v>
      </c>
    </row>
    <row r="17" spans="1:5" s="34" customFormat="1" ht="13.15" customHeight="1" x14ac:dyDescent="0.2">
      <c r="A17" s="14" t="s">
        <v>410</v>
      </c>
      <c r="B17" s="24"/>
      <c r="C17" s="24"/>
      <c r="D17" s="24"/>
      <c r="E17" s="25"/>
    </row>
    <row r="18" spans="1:5" s="34" customFormat="1" ht="13.15" customHeight="1" x14ac:dyDescent="0.2">
      <c r="A18" s="17" t="s">
        <v>21</v>
      </c>
      <c r="B18" s="18">
        <v>1999.8006795899998</v>
      </c>
      <c r="C18" s="18">
        <v>1943.7766006500001</v>
      </c>
      <c r="D18" s="18">
        <v>1903.8514630699997</v>
      </c>
      <c r="E18" s="19">
        <v>1896.6728516199998</v>
      </c>
    </row>
    <row r="19" spans="1:5" s="34" customFormat="1" ht="13.15" customHeight="1" x14ac:dyDescent="0.2">
      <c r="A19" s="17" t="s">
        <v>223</v>
      </c>
      <c r="B19" s="517">
        <v>0</v>
      </c>
      <c r="C19" s="21">
        <v>-2.8014831433843645E-2</v>
      </c>
      <c r="D19" s="21">
        <v>-2.0539982612533425E-2</v>
      </c>
      <c r="E19" s="20">
        <v>-3.7705732769846012E-3</v>
      </c>
    </row>
    <row r="20" spans="1:5" s="34" customFormat="1" ht="13.15" customHeight="1" x14ac:dyDescent="0.2">
      <c r="A20" s="17" t="s">
        <v>414</v>
      </c>
      <c r="B20" s="21">
        <v>8.0264752406294618E-2</v>
      </c>
      <c r="C20" s="21">
        <v>8.6990971499780273E-2</v>
      </c>
      <c r="D20" s="21">
        <v>8.4833275046838019E-2</v>
      </c>
      <c r="E20" s="20">
        <v>8.4513404966947328E-2</v>
      </c>
    </row>
    <row r="21" spans="1:5" s="34" customFormat="1" ht="13.15" customHeight="1" x14ac:dyDescent="0.2">
      <c r="A21" s="14" t="s">
        <v>411</v>
      </c>
      <c r="B21" s="24"/>
      <c r="C21" s="24"/>
      <c r="D21" s="24"/>
      <c r="E21" s="25"/>
    </row>
    <row r="22" spans="1:5" s="34" customFormat="1" ht="13.15" customHeight="1" x14ac:dyDescent="0.2">
      <c r="A22" s="17" t="s">
        <v>21</v>
      </c>
      <c r="B22" s="18">
        <v>487.23516884000003</v>
      </c>
      <c r="C22" s="18">
        <v>553.81882253000003</v>
      </c>
      <c r="D22" s="18">
        <v>597.51854962999994</v>
      </c>
      <c r="E22" s="19">
        <v>651.48830026999997</v>
      </c>
    </row>
    <row r="23" spans="1:5" s="34" customFormat="1" ht="13.15" customHeight="1" x14ac:dyDescent="0.2">
      <c r="A23" s="17" t="s">
        <v>223</v>
      </c>
      <c r="B23" s="517">
        <v>0</v>
      </c>
      <c r="C23" s="21">
        <v>0.1366560912434156</v>
      </c>
      <c r="D23" s="21">
        <v>7.8906178920332248E-2</v>
      </c>
      <c r="E23" s="20">
        <v>9.0323138375234757E-2</v>
      </c>
    </row>
    <row r="24" spans="1:5" s="34" customFormat="1" ht="13.15" customHeight="1" x14ac:dyDescent="0.2">
      <c r="A24" s="17" t="s">
        <v>414</v>
      </c>
      <c r="B24" s="21">
        <v>1.9555854035713027E-2</v>
      </c>
      <c r="C24" s="21">
        <v>2.4785377800431697E-2</v>
      </c>
      <c r="D24" s="21">
        <v>2.6624690239548273E-2</v>
      </c>
      <c r="E24" s="20">
        <v>2.9029515820252753E-2</v>
      </c>
    </row>
    <row r="25" spans="1:5" s="34" customFormat="1" ht="13.15" customHeight="1" x14ac:dyDescent="0.2">
      <c r="A25" s="14" t="s">
        <v>412</v>
      </c>
      <c r="B25" s="24"/>
      <c r="C25" s="24"/>
      <c r="D25" s="24"/>
      <c r="E25" s="25"/>
    </row>
    <row r="26" spans="1:5" s="34" customFormat="1" ht="13.15" customHeight="1" x14ac:dyDescent="0.2">
      <c r="A26" s="17" t="s">
        <v>21</v>
      </c>
      <c r="B26" s="18">
        <v>6360.9936922099996</v>
      </c>
      <c r="C26" s="18">
        <v>5993.7290861299998</v>
      </c>
      <c r="D26" s="18">
        <v>5834.68408215</v>
      </c>
      <c r="E26" s="19">
        <v>5100.6436190900004</v>
      </c>
    </row>
    <row r="27" spans="1:5" s="34" customFormat="1" ht="13.15" customHeight="1" x14ac:dyDescent="0.2">
      <c r="A27" s="17" t="s">
        <v>223</v>
      </c>
      <c r="B27" s="517">
        <v>0</v>
      </c>
      <c r="C27" s="21">
        <v>-5.7736986365789167E-2</v>
      </c>
      <c r="D27" s="21">
        <v>-2.6535234024514631E-2</v>
      </c>
      <c r="E27" s="20">
        <v>-0.12580637661354166</v>
      </c>
    </row>
    <row r="28" spans="1:5" s="34" customFormat="1" ht="13.15" customHeight="1" x14ac:dyDescent="0.2">
      <c r="A28" s="17" t="s">
        <v>414</v>
      </c>
      <c r="B28" s="21">
        <v>0.25530723585308185</v>
      </c>
      <c r="C28" s="21">
        <v>0.26824086468300024</v>
      </c>
      <c r="D28" s="21">
        <v>0.25998633252316894</v>
      </c>
      <c r="E28" s="20">
        <v>0.22727839405938566</v>
      </c>
    </row>
    <row r="29" spans="1:5" s="34" customFormat="1" ht="13.15" customHeight="1" x14ac:dyDescent="0.2">
      <c r="A29" s="14" t="s">
        <v>237</v>
      </c>
      <c r="B29" s="24"/>
      <c r="C29" s="24"/>
      <c r="D29" s="24"/>
      <c r="E29" s="25"/>
    </row>
    <row r="30" spans="1:5" s="34" customFormat="1" ht="13.15" customHeight="1" x14ac:dyDescent="0.2">
      <c r="A30" s="17" t="s">
        <v>21</v>
      </c>
      <c r="B30" s="18">
        <v>6587.0175027599998</v>
      </c>
      <c r="C30" s="18">
        <v>6548.7823120899993</v>
      </c>
      <c r="D30" s="18">
        <v>5960.9741825600004</v>
      </c>
      <c r="E30" s="19">
        <v>5100.6710395599994</v>
      </c>
    </row>
    <row r="31" spans="1:5" s="34" customFormat="1" ht="13.15" customHeight="1" x14ac:dyDescent="0.2">
      <c r="A31" s="17" t="s">
        <v>223</v>
      </c>
      <c r="B31" s="517">
        <v>0</v>
      </c>
      <c r="C31" s="21">
        <v>-5.8046286735962127E-3</v>
      </c>
      <c r="D31" s="21">
        <v>-8.9758385836832599E-2</v>
      </c>
      <c r="E31" s="20">
        <v>-0.14432257491015255</v>
      </c>
    </row>
    <row r="32" spans="1:5" s="34" customFormat="1" ht="13.15" customHeight="1" x14ac:dyDescent="0.2">
      <c r="A32" s="17" t="s">
        <v>414</v>
      </c>
      <c r="B32" s="21">
        <v>0.26437901254406809</v>
      </c>
      <c r="C32" s="21">
        <v>0.29408148646237603</v>
      </c>
      <c r="D32" s="21">
        <v>0.26561366376806472</v>
      </c>
      <c r="E32" s="20">
        <v>0.22727961588173812</v>
      </c>
    </row>
    <row r="33" spans="1:8" s="34" customFormat="1" ht="13.15" customHeight="1" x14ac:dyDescent="0.2">
      <c r="A33" s="14" t="s">
        <v>413</v>
      </c>
      <c r="B33" s="24"/>
      <c r="C33" s="24"/>
      <c r="D33" s="24"/>
      <c r="E33" s="25"/>
    </row>
    <row r="34" spans="1:8" s="34" customFormat="1" ht="13.15" customHeight="1" x14ac:dyDescent="0.2">
      <c r="A34" s="17" t="s">
        <v>21</v>
      </c>
      <c r="B34" s="18">
        <v>2688.91253061</v>
      </c>
      <c r="C34" s="18">
        <v>857.05929846000015</v>
      </c>
      <c r="D34" s="18">
        <v>547.60021371999994</v>
      </c>
      <c r="E34" s="19">
        <v>358.0995398</v>
      </c>
    </row>
    <row r="35" spans="1:8" s="34" customFormat="1" ht="13.15" customHeight="1" x14ac:dyDescent="0.2">
      <c r="A35" s="17" t="s">
        <v>223</v>
      </c>
      <c r="B35" s="517">
        <v>0</v>
      </c>
      <c r="C35" s="21">
        <v>-0.68126174105575321</v>
      </c>
      <c r="D35" s="21">
        <v>-0.36107079789700569</v>
      </c>
      <c r="E35" s="20">
        <v>-0.34605661059309922</v>
      </c>
      <c r="F35" s="517"/>
      <c r="G35" s="21"/>
    </row>
    <row r="36" spans="1:8" s="34" customFormat="1" ht="13.15" customHeight="1" x14ac:dyDescent="0.2">
      <c r="A36" s="17" t="s">
        <v>414</v>
      </c>
      <c r="B36" s="21">
        <v>0.10792320490452241</v>
      </c>
      <c r="C36" s="21">
        <v>3.8356476243732861E-2</v>
      </c>
      <c r="D36" s="21">
        <v>2.4400390706587397E-2</v>
      </c>
      <c r="E36" s="20">
        <v>1.5956474201518404E-2</v>
      </c>
    </row>
    <row r="37" spans="1:8" s="34" customFormat="1" ht="13.15" customHeight="1" x14ac:dyDescent="0.2">
      <c r="A37" s="26" t="s">
        <v>349</v>
      </c>
      <c r="B37" s="27">
        <v>24915.054487019999</v>
      </c>
      <c r="C37" s="27">
        <v>22344.578605549999</v>
      </c>
      <c r="D37" s="27">
        <v>22442.272351490003</v>
      </c>
      <c r="E37" s="28">
        <v>20291.801371910002</v>
      </c>
    </row>
    <row r="38" spans="1:8" s="34" customFormat="1" ht="13.15" customHeight="1" x14ac:dyDescent="0.2">
      <c r="A38" s="29" t="s">
        <v>340</v>
      </c>
      <c r="B38" s="518">
        <v>0</v>
      </c>
      <c r="C38" s="44">
        <v>-0.10316958699846079</v>
      </c>
      <c r="D38" s="44">
        <v>4.3721453720204639E-3</v>
      </c>
      <c r="E38" s="31">
        <v>-9.5822336789225582E-2</v>
      </c>
    </row>
    <row r="39" spans="1:8" ht="13.15" customHeight="1" x14ac:dyDescent="0.25">
      <c r="A39" s="1" t="s">
        <v>17</v>
      </c>
      <c r="B39" s="1"/>
      <c r="C39" s="1"/>
      <c r="D39" s="1"/>
      <c r="H39" s="34"/>
    </row>
    <row r="40" spans="1:8" ht="13.15" customHeight="1" x14ac:dyDescent="0.25">
      <c r="A40" s="573" t="s">
        <v>500</v>
      </c>
      <c r="B40" s="573"/>
      <c r="C40" s="573"/>
      <c r="D40" s="573"/>
      <c r="E40" s="573"/>
      <c r="F40" s="573"/>
      <c r="G40" s="573"/>
      <c r="H40" s="573"/>
    </row>
    <row r="41" spans="1:8" ht="33" customHeight="1" x14ac:dyDescent="0.25">
      <c r="A41" s="3"/>
      <c r="B41" s="3"/>
      <c r="C41" s="3"/>
      <c r="D41" s="3"/>
      <c r="E41" s="3"/>
    </row>
  </sheetData>
  <mergeCells count="2">
    <mergeCell ref="A2:E2"/>
    <mergeCell ref="A40:H40"/>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workbookViewId="0">
      <selection activeCell="A12" sqref="A12"/>
    </sheetView>
  </sheetViews>
  <sheetFormatPr defaultColWidth="9.28515625" defaultRowHeight="15" x14ac:dyDescent="0.25"/>
  <cols>
    <col min="1" max="1" width="69.42578125" style="2" customWidth="1"/>
    <col min="2" max="2" width="14.28515625" style="2" bestFit="1" customWidth="1"/>
    <col min="3" max="4" width="14.28515625" style="2" customWidth="1"/>
    <col min="5" max="5" width="14.28515625" style="2" bestFit="1" customWidth="1"/>
    <col min="6" max="16384" width="9.28515625" style="2"/>
  </cols>
  <sheetData>
    <row r="1" spans="1:13" s="34" customFormat="1" ht="13.15" customHeight="1" x14ac:dyDescent="0.2"/>
    <row r="2" spans="1:13" s="34" customFormat="1" ht="13.15" customHeight="1" x14ac:dyDescent="0.2">
      <c r="A2" s="579" t="s">
        <v>481</v>
      </c>
      <c r="B2" s="579"/>
      <c r="C2" s="579"/>
      <c r="D2" s="579"/>
      <c r="E2" s="579"/>
    </row>
    <row r="3" spans="1:13" s="34" customFormat="1" ht="13.15" customHeight="1" x14ac:dyDescent="0.2"/>
    <row r="4" spans="1:13" s="34" customFormat="1" ht="13.15" customHeight="1" x14ac:dyDescent="0.2">
      <c r="A4" s="11"/>
      <c r="B4" s="176">
        <v>2020</v>
      </c>
      <c r="C4" s="513">
        <v>2021</v>
      </c>
      <c r="D4" s="556">
        <v>2022</v>
      </c>
      <c r="E4" s="13">
        <v>2023</v>
      </c>
    </row>
    <row r="5" spans="1:13" s="34" customFormat="1" ht="13.15" customHeight="1" x14ac:dyDescent="0.2">
      <c r="A5" s="14" t="s">
        <v>343</v>
      </c>
      <c r="B5" s="15"/>
      <c r="C5" s="15"/>
      <c r="D5" s="15"/>
      <c r="E5" s="16"/>
      <c r="G5" s="35"/>
      <c r="H5" s="52"/>
      <c r="I5" s="35"/>
      <c r="J5" s="35"/>
      <c r="K5" s="35"/>
      <c r="L5" s="35"/>
      <c r="M5" s="35"/>
    </row>
    <row r="6" spans="1:13" s="34" customFormat="1" ht="13.15" customHeight="1" x14ac:dyDescent="0.2">
      <c r="A6" s="17" t="s">
        <v>21</v>
      </c>
      <c r="B6" s="18">
        <v>4732.3137727300009</v>
      </c>
      <c r="C6" s="18">
        <v>3588.347206989999</v>
      </c>
      <c r="D6" s="18">
        <v>3244.4937555900005</v>
      </c>
      <c r="E6" s="19">
        <v>5791.0995329200005</v>
      </c>
      <c r="G6" s="35"/>
      <c r="H6" s="52"/>
      <c r="I6" s="35"/>
      <c r="J6" s="35"/>
      <c r="K6" s="35"/>
      <c r="L6" s="35"/>
      <c r="M6" s="35"/>
    </row>
    <row r="7" spans="1:13" s="34" customFormat="1" ht="13.15" customHeight="1" x14ac:dyDescent="0.2">
      <c r="A7" s="17" t="s">
        <v>325</v>
      </c>
      <c r="B7" s="517">
        <v>0</v>
      </c>
      <c r="C7" s="21">
        <v>-0.24173514705050181</v>
      </c>
      <c r="D7" s="21">
        <v>-9.5825022375254476E-2</v>
      </c>
      <c r="E7" s="20">
        <v>0.78490081016257274</v>
      </c>
      <c r="G7" s="35"/>
      <c r="H7" s="52"/>
      <c r="I7" s="35"/>
      <c r="J7" s="35"/>
      <c r="K7" s="35"/>
      <c r="L7" s="35"/>
      <c r="M7" s="35"/>
    </row>
    <row r="8" spans="1:13" s="34" customFormat="1" ht="13.15" customHeight="1" x14ac:dyDescent="0.2">
      <c r="A8" s="17" t="s">
        <v>344</v>
      </c>
      <c r="B8" s="21">
        <v>1.3233023192232435E-2</v>
      </c>
      <c r="C8" s="21">
        <v>9.3467457011257062E-3</v>
      </c>
      <c r="D8" s="21">
        <v>8.7599153428622942E-3</v>
      </c>
      <c r="E8" s="20">
        <v>1.5977127223103561E-2</v>
      </c>
      <c r="G8" s="35"/>
      <c r="H8" s="52"/>
      <c r="I8" s="35"/>
      <c r="J8" s="35"/>
      <c r="K8" s="35"/>
      <c r="L8" s="35"/>
      <c r="M8" s="35"/>
    </row>
    <row r="9" spans="1:13" s="34" customFormat="1" ht="13.15" customHeight="1" x14ac:dyDescent="0.2">
      <c r="A9" s="14" t="s">
        <v>345</v>
      </c>
      <c r="B9" s="22"/>
      <c r="C9" s="22"/>
      <c r="D9" s="22"/>
      <c r="E9" s="23"/>
      <c r="G9" s="35"/>
      <c r="H9" s="52"/>
      <c r="I9" s="35"/>
      <c r="J9" s="35"/>
      <c r="K9" s="35"/>
      <c r="L9" s="35"/>
      <c r="M9" s="35"/>
    </row>
    <row r="10" spans="1:13" s="34" customFormat="1" ht="13.15" customHeight="1" x14ac:dyDescent="0.2">
      <c r="A10" s="17" t="s">
        <v>21</v>
      </c>
      <c r="B10" s="18">
        <v>313829.41164528008</v>
      </c>
      <c r="C10" s="18">
        <v>342549.82280321</v>
      </c>
      <c r="D10" s="18">
        <v>328848.52605146996</v>
      </c>
      <c r="E10" s="19">
        <v>312629.67844941997</v>
      </c>
      <c r="G10" s="35"/>
      <c r="H10" s="52"/>
      <c r="I10" s="35"/>
      <c r="J10" s="35"/>
      <c r="K10" s="35"/>
      <c r="L10" s="35"/>
      <c r="M10" s="35"/>
    </row>
    <row r="11" spans="1:13" s="34" customFormat="1" ht="13.15" customHeight="1" x14ac:dyDescent="0.2">
      <c r="A11" s="17" t="s">
        <v>325</v>
      </c>
      <c r="B11" s="517">
        <v>0</v>
      </c>
      <c r="C11" s="21">
        <v>9.1515995927088145E-2</v>
      </c>
      <c r="D11" s="21">
        <v>-3.9997967710557636E-2</v>
      </c>
      <c r="E11" s="20">
        <v>-4.9320116458455687E-2</v>
      </c>
      <c r="G11" s="35"/>
      <c r="H11" s="52"/>
      <c r="I11" s="35"/>
      <c r="J11" s="35"/>
      <c r="K11" s="35"/>
      <c r="L11" s="35"/>
      <c r="M11" s="35"/>
    </row>
    <row r="12" spans="1:13" s="34" customFormat="1" ht="13.15" customHeight="1" x14ac:dyDescent="0.2">
      <c r="A12" s="17" t="s">
        <v>344</v>
      </c>
      <c r="B12" s="21">
        <v>0.87756477743251982</v>
      </c>
      <c r="C12" s="21">
        <v>0.8922564899713169</v>
      </c>
      <c r="D12" s="21">
        <v>0.88686894530856608</v>
      </c>
      <c r="E12" s="20">
        <v>0.8635174058760805</v>
      </c>
      <c r="G12" s="35"/>
      <c r="H12" s="52"/>
      <c r="I12" s="35"/>
      <c r="J12" s="35"/>
      <c r="K12" s="35"/>
      <c r="L12" s="35"/>
      <c r="M12" s="35"/>
    </row>
    <row r="13" spans="1:13" s="34" customFormat="1" ht="13.15" customHeight="1" x14ac:dyDescent="0.2">
      <c r="A13" s="14" t="s">
        <v>264</v>
      </c>
      <c r="B13" s="24"/>
      <c r="C13" s="24"/>
      <c r="D13" s="24"/>
      <c r="E13" s="25"/>
      <c r="G13" s="35"/>
      <c r="H13" s="52"/>
      <c r="I13" s="35"/>
      <c r="J13" s="35"/>
      <c r="K13" s="35"/>
      <c r="L13" s="35"/>
      <c r="M13" s="35"/>
    </row>
    <row r="14" spans="1:13" s="34" customFormat="1" ht="13.15" customHeight="1" x14ac:dyDescent="0.2">
      <c r="A14" s="17" t="s">
        <v>21</v>
      </c>
      <c r="B14" s="18">
        <v>9468.021479196801</v>
      </c>
      <c r="C14" s="18">
        <v>6966.6986921086009</v>
      </c>
      <c r="D14" s="18">
        <v>7963.3521214762004</v>
      </c>
      <c r="E14" s="19">
        <v>10393.105749720602</v>
      </c>
      <c r="G14" s="35"/>
      <c r="H14" s="52"/>
      <c r="I14" s="35"/>
      <c r="J14" s="35"/>
      <c r="K14" s="35"/>
      <c r="L14" s="35"/>
      <c r="M14" s="35"/>
    </row>
    <row r="15" spans="1:13" s="34" customFormat="1" ht="13.15" customHeight="1" x14ac:dyDescent="0.2">
      <c r="A15" s="17" t="s">
        <v>325</v>
      </c>
      <c r="B15" s="517">
        <v>0</v>
      </c>
      <c r="C15" s="21">
        <v>-0.26418642929614422</v>
      </c>
      <c r="D15" s="21">
        <v>0.14305964322765097</v>
      </c>
      <c r="E15" s="20">
        <v>0.30511693959779196</v>
      </c>
      <c r="G15" s="35"/>
      <c r="H15" s="52"/>
      <c r="I15" s="35"/>
      <c r="J15" s="35"/>
      <c r="K15" s="35"/>
      <c r="L15" s="35"/>
      <c r="M15" s="35"/>
    </row>
    <row r="16" spans="1:13" s="34" customFormat="1" ht="13.15" customHeight="1" x14ac:dyDescent="0.2">
      <c r="A16" s="17" t="s">
        <v>344</v>
      </c>
      <c r="B16" s="21">
        <v>2.6475536880236891E-2</v>
      </c>
      <c r="C16" s="21">
        <v>1.8146505144390732E-2</v>
      </c>
      <c r="D16" s="21">
        <v>2.1500516161988743E-2</v>
      </c>
      <c r="E16" s="20">
        <v>2.8673652017638194E-2</v>
      </c>
      <c r="G16" s="35"/>
      <c r="H16" s="52"/>
      <c r="I16" s="35"/>
      <c r="J16" s="35"/>
      <c r="K16" s="35"/>
      <c r="L16" s="35"/>
      <c r="M16" s="35"/>
    </row>
    <row r="17" spans="1:13" s="34" customFormat="1" ht="13.15" customHeight="1" x14ac:dyDescent="0.2">
      <c r="A17" s="26" t="s">
        <v>342</v>
      </c>
      <c r="B17" s="53">
        <v>328029.74689720687</v>
      </c>
      <c r="C17" s="53">
        <v>353103.86870230862</v>
      </c>
      <c r="D17" s="53">
        <v>340056.37192853616</v>
      </c>
      <c r="E17" s="54">
        <v>328813.88373206055</v>
      </c>
      <c r="G17" s="35"/>
      <c r="H17" s="52"/>
      <c r="I17" s="35"/>
      <c r="J17" s="35"/>
      <c r="K17" s="35"/>
      <c r="L17" s="35"/>
      <c r="M17" s="35"/>
    </row>
    <row r="18" spans="1:13" s="34" customFormat="1" ht="13.15" customHeight="1" x14ac:dyDescent="0.2">
      <c r="A18" s="26" t="s">
        <v>325</v>
      </c>
      <c r="B18" s="517">
        <v>0</v>
      </c>
      <c r="C18" s="21">
        <v>7.6438560960628621E-2</v>
      </c>
      <c r="D18" s="21">
        <v>-3.6950874601638595E-2</v>
      </c>
      <c r="E18" s="20">
        <v>-3.3060660303810607E-2</v>
      </c>
      <c r="G18" s="35"/>
      <c r="H18" s="52"/>
      <c r="I18" s="35"/>
      <c r="J18" s="35"/>
      <c r="K18" s="35"/>
      <c r="L18" s="35"/>
      <c r="M18" s="35"/>
    </row>
    <row r="19" spans="1:13" s="34" customFormat="1" ht="13.15" customHeight="1" x14ac:dyDescent="0.2">
      <c r="A19" s="26" t="s">
        <v>346</v>
      </c>
      <c r="B19" s="21">
        <v>0.91727333750498907</v>
      </c>
      <c r="C19" s="21">
        <v>0.91974713606730341</v>
      </c>
      <c r="D19" s="21">
        <v>0.91812937681341711</v>
      </c>
      <c r="E19" s="20">
        <v>0.90716818511682218</v>
      </c>
      <c r="G19" s="35"/>
      <c r="H19" s="52"/>
      <c r="I19" s="35"/>
      <c r="J19" s="35"/>
      <c r="K19" s="35"/>
      <c r="L19" s="35"/>
      <c r="M19" s="35"/>
    </row>
    <row r="20" spans="1:13" s="34" customFormat="1" ht="13.15" customHeight="1" x14ac:dyDescent="0.2">
      <c r="A20" s="14" t="s">
        <v>347</v>
      </c>
      <c r="B20" s="24"/>
      <c r="C20" s="24"/>
      <c r="D20" s="24"/>
      <c r="E20" s="25"/>
      <c r="G20" s="35"/>
      <c r="H20" s="52"/>
      <c r="I20" s="35"/>
      <c r="J20" s="35"/>
      <c r="K20" s="35"/>
      <c r="L20" s="35"/>
      <c r="M20" s="35"/>
    </row>
    <row r="21" spans="1:13" s="34" customFormat="1" ht="13.15" customHeight="1" x14ac:dyDescent="0.2">
      <c r="A21" s="17" t="s">
        <v>21</v>
      </c>
      <c r="B21" s="18">
        <v>29584.209035991389</v>
      </c>
      <c r="C21" s="18">
        <v>30810.203824327542</v>
      </c>
      <c r="D21" s="18">
        <v>30323.206937332783</v>
      </c>
      <c r="E21" s="19">
        <v>33647.993929265263</v>
      </c>
      <c r="G21" s="35"/>
      <c r="H21" s="52"/>
      <c r="I21" s="35"/>
      <c r="J21" s="35"/>
      <c r="K21" s="35"/>
      <c r="L21" s="35"/>
      <c r="M21" s="35"/>
    </row>
    <row r="22" spans="1:13" s="34" customFormat="1" ht="13.15" customHeight="1" x14ac:dyDescent="0.2">
      <c r="A22" s="17" t="s">
        <v>325</v>
      </c>
      <c r="B22" s="517">
        <v>0</v>
      </c>
      <c r="C22" s="21">
        <v>4.1440850652611383E-2</v>
      </c>
      <c r="D22" s="21">
        <v>-1.5806350706782046E-2</v>
      </c>
      <c r="E22" s="20">
        <v>0.10964496594320061</v>
      </c>
      <c r="G22" s="35"/>
      <c r="H22" s="52"/>
      <c r="I22" s="35"/>
      <c r="J22" s="35"/>
      <c r="K22" s="35"/>
      <c r="L22" s="35"/>
      <c r="M22" s="35"/>
    </row>
    <row r="23" spans="1:13" s="34" customFormat="1" ht="13.15" customHeight="1" x14ac:dyDescent="0.2">
      <c r="A23" s="17" t="s">
        <v>344</v>
      </c>
      <c r="B23" s="44">
        <v>8.2726662495010886E-2</v>
      </c>
      <c r="C23" s="44">
        <v>8.025286393269658E-2</v>
      </c>
      <c r="D23" s="44">
        <v>8.1870623186582794E-2</v>
      </c>
      <c r="E23" s="31">
        <v>9.2831814883177877E-2</v>
      </c>
      <c r="G23" s="35"/>
      <c r="H23" s="52"/>
      <c r="I23" s="35"/>
      <c r="J23" s="35"/>
      <c r="K23" s="35"/>
      <c r="L23" s="35"/>
      <c r="M23" s="35"/>
    </row>
    <row r="24" spans="1:13" s="34" customFormat="1" ht="13.15" customHeight="1" x14ac:dyDescent="0.2">
      <c r="A24" s="55" t="s">
        <v>348</v>
      </c>
      <c r="B24" s="48">
        <v>357613.95593319827</v>
      </c>
      <c r="C24" s="48">
        <v>383914.07252663618</v>
      </c>
      <c r="D24" s="48">
        <v>370379.57886586897</v>
      </c>
      <c r="E24" s="49">
        <v>362461.87766132579</v>
      </c>
      <c r="G24" s="35"/>
      <c r="H24" s="52"/>
      <c r="I24" s="35"/>
      <c r="J24" s="35"/>
      <c r="K24" s="35"/>
      <c r="L24" s="35"/>
      <c r="M24" s="35"/>
    </row>
    <row r="25" spans="1:13" ht="13.15" customHeight="1" x14ac:dyDescent="0.25">
      <c r="A25" s="1" t="s">
        <v>17</v>
      </c>
    </row>
    <row r="26" spans="1:13" ht="13.15" customHeight="1" x14ac:dyDescent="0.25">
      <c r="A26" s="573" t="s">
        <v>500</v>
      </c>
      <c r="B26" s="573"/>
      <c r="C26" s="573"/>
      <c r="D26" s="573"/>
      <c r="E26" s="573"/>
      <c r="F26" s="573"/>
      <c r="G26" s="573"/>
    </row>
  </sheetData>
  <mergeCells count="2">
    <mergeCell ref="A2:E2"/>
    <mergeCell ref="A26:G26"/>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workbookViewId="0">
      <selection activeCell="A12" sqref="A12"/>
    </sheetView>
  </sheetViews>
  <sheetFormatPr defaultColWidth="9.28515625" defaultRowHeight="12.75" x14ac:dyDescent="0.2"/>
  <cols>
    <col min="1" max="1" width="41.28515625" style="34" bestFit="1" customWidth="1"/>
    <col min="2" max="13" width="15.42578125" style="34" customWidth="1"/>
    <col min="14" max="16384" width="9.28515625" style="34"/>
  </cols>
  <sheetData>
    <row r="1" spans="1:14" ht="13.15" customHeight="1" x14ac:dyDescent="0.2"/>
    <row r="2" spans="1:14" ht="13.15" customHeight="1" x14ac:dyDescent="0.2">
      <c r="A2" s="579" t="s">
        <v>482</v>
      </c>
      <c r="B2" s="579"/>
      <c r="C2" s="579"/>
      <c r="D2" s="579"/>
      <c r="E2" s="579"/>
      <c r="F2" s="579"/>
      <c r="G2" s="579"/>
      <c r="H2" s="579"/>
      <c r="I2" s="579"/>
      <c r="J2" s="579"/>
      <c r="K2" s="579"/>
      <c r="L2" s="579"/>
      <c r="M2" s="579"/>
    </row>
    <row r="3" spans="1:14" ht="13.15" customHeight="1" x14ac:dyDescent="0.2"/>
    <row r="4" spans="1:14" ht="13.15" customHeight="1" x14ac:dyDescent="0.2">
      <c r="A4" s="467"/>
      <c r="B4" s="602">
        <v>2020</v>
      </c>
      <c r="C4" s="603"/>
      <c r="D4" s="604"/>
      <c r="E4" s="605">
        <v>2021</v>
      </c>
      <c r="F4" s="605"/>
      <c r="G4" s="605"/>
      <c r="H4" s="605">
        <v>2022</v>
      </c>
      <c r="I4" s="605"/>
      <c r="J4" s="605"/>
      <c r="K4" s="605">
        <v>2023</v>
      </c>
      <c r="L4" s="605"/>
      <c r="M4" s="605"/>
    </row>
    <row r="5" spans="1:14" ht="63.75" x14ac:dyDescent="0.2">
      <c r="A5" s="36"/>
      <c r="B5" s="457" t="s">
        <v>351</v>
      </c>
      <c r="C5" s="457" t="s">
        <v>345</v>
      </c>
      <c r="D5" s="457" t="s">
        <v>6</v>
      </c>
      <c r="E5" s="37" t="s">
        <v>351</v>
      </c>
      <c r="F5" s="37" t="s">
        <v>345</v>
      </c>
      <c r="G5" s="38" t="s">
        <v>6</v>
      </c>
      <c r="H5" s="37" t="s">
        <v>351</v>
      </c>
      <c r="I5" s="37" t="s">
        <v>345</v>
      </c>
      <c r="J5" s="38" t="s">
        <v>6</v>
      </c>
      <c r="K5" s="37" t="s">
        <v>351</v>
      </c>
      <c r="L5" s="37" t="s">
        <v>345</v>
      </c>
      <c r="M5" s="38" t="s">
        <v>6</v>
      </c>
      <c r="N5" s="35"/>
    </row>
    <row r="6" spans="1:14" ht="13.15" customHeight="1" x14ac:dyDescent="0.2">
      <c r="A6" s="39" t="s">
        <v>328</v>
      </c>
      <c r="B6" s="40">
        <v>3075.8446331999999</v>
      </c>
      <c r="C6" s="18">
        <v>0</v>
      </c>
      <c r="D6" s="19">
        <v>3075.8446331999999</v>
      </c>
      <c r="E6" s="18">
        <v>1763.2176525700002</v>
      </c>
      <c r="F6" s="18">
        <v>0</v>
      </c>
      <c r="G6" s="19">
        <v>1763.2176525700002</v>
      </c>
      <c r="H6" s="18">
        <v>1338.47541185</v>
      </c>
      <c r="I6" s="18">
        <v>0</v>
      </c>
      <c r="J6" s="19">
        <v>1338.47541185</v>
      </c>
      <c r="K6" s="18">
        <v>2058.8806051299998</v>
      </c>
      <c r="L6" s="18">
        <v>0</v>
      </c>
      <c r="M6" s="19">
        <v>2058.8806051299998</v>
      </c>
    </row>
    <row r="7" spans="1:14" ht="13.15" customHeight="1" x14ac:dyDescent="0.2">
      <c r="A7" s="39" t="s">
        <v>145</v>
      </c>
      <c r="B7" s="41">
        <v>0.64996633378889224</v>
      </c>
      <c r="C7" s="18">
        <v>0</v>
      </c>
      <c r="D7" s="42">
        <v>9.6554117704000415E-3</v>
      </c>
      <c r="E7" s="21">
        <v>0.49137320076922936</v>
      </c>
      <c r="F7" s="18">
        <v>0</v>
      </c>
      <c r="G7" s="42">
        <v>5.0939705739995143E-3</v>
      </c>
      <c r="H7" s="21">
        <v>0.41153752131404642</v>
      </c>
      <c r="I7" s="18">
        <v>0</v>
      </c>
      <c r="J7" s="42">
        <v>4.0304232007876278E-3</v>
      </c>
      <c r="K7" s="21">
        <v>0.35452499027621903</v>
      </c>
      <c r="L7" s="18">
        <v>0</v>
      </c>
      <c r="M7" s="42">
        <v>6.4659116097134459E-3</v>
      </c>
    </row>
    <row r="8" spans="1:14" ht="13.15" customHeight="1" x14ac:dyDescent="0.2">
      <c r="A8" s="39" t="s">
        <v>353</v>
      </c>
      <c r="B8" s="40">
        <v>258.52848337</v>
      </c>
      <c r="C8" s="18">
        <v>289639.42908722005</v>
      </c>
      <c r="D8" s="19">
        <v>289897.95757059008</v>
      </c>
      <c r="E8" s="18">
        <v>25.008832179999999</v>
      </c>
      <c r="F8" s="18">
        <v>316426.12054179003</v>
      </c>
      <c r="G8" s="19">
        <v>316451.12937397003</v>
      </c>
      <c r="H8" s="18">
        <v>538.23643384999991</v>
      </c>
      <c r="I8" s="18">
        <v>306525.06726237002</v>
      </c>
      <c r="J8" s="19">
        <v>307063.30369622004</v>
      </c>
      <c r="K8" s="18">
        <v>2416.2983847300002</v>
      </c>
      <c r="L8" s="18">
        <v>289579.79691713001</v>
      </c>
      <c r="M8" s="19">
        <v>291996.09530186001</v>
      </c>
    </row>
    <row r="9" spans="1:14" ht="13.15" customHeight="1" x14ac:dyDescent="0.2">
      <c r="A9" s="39" t="s">
        <v>145</v>
      </c>
      <c r="B9" s="41">
        <v>5.463046107799796E-2</v>
      </c>
      <c r="C9" s="21">
        <v>0.92291996332898907</v>
      </c>
      <c r="D9" s="42">
        <v>0.91002130651506252</v>
      </c>
      <c r="E9" s="21">
        <v>6.9694571727294116E-3</v>
      </c>
      <c r="F9" s="21">
        <v>0.92373751050974062</v>
      </c>
      <c r="G9" s="42">
        <v>0.91423355408808227</v>
      </c>
      <c r="H9" s="21">
        <v>0.16589226991812273</v>
      </c>
      <c r="I9" s="21">
        <v>0.93211628752866593</v>
      </c>
      <c r="J9" s="42">
        <v>0.92363040588633338</v>
      </c>
      <c r="K9" s="21">
        <v>0.41724345627187814</v>
      </c>
      <c r="L9" s="21">
        <v>0.9262709745069222</v>
      </c>
      <c r="M9" s="42">
        <v>0.91801332165595817</v>
      </c>
    </row>
    <row r="10" spans="1:14" ht="13.15" customHeight="1" x14ac:dyDescent="0.2">
      <c r="A10" s="39" t="s">
        <v>352</v>
      </c>
      <c r="B10" s="40">
        <v>1343.9829206700001</v>
      </c>
      <c r="C10" s="18">
        <v>12584.57448424</v>
      </c>
      <c r="D10" s="19">
        <v>13928.55740491</v>
      </c>
      <c r="E10" s="18">
        <v>1581.7772239999999</v>
      </c>
      <c r="F10" s="18">
        <v>16846.51004669</v>
      </c>
      <c r="G10" s="19">
        <v>18428.287270690002</v>
      </c>
      <c r="H10" s="18">
        <v>1341.0083099999999</v>
      </c>
      <c r="I10" s="18">
        <v>15224.93175175</v>
      </c>
      <c r="J10" s="19">
        <v>16566.94006175</v>
      </c>
      <c r="K10" s="18">
        <v>1287.4874029500002</v>
      </c>
      <c r="L10" s="18">
        <v>17840.918371529999</v>
      </c>
      <c r="M10" s="19">
        <v>19129.405774479997</v>
      </c>
      <c r="N10" s="347"/>
    </row>
    <row r="11" spans="1:14" ht="13.15" customHeight="1" x14ac:dyDescent="0.2">
      <c r="A11" s="39" t="s">
        <v>145</v>
      </c>
      <c r="B11" s="41">
        <v>0.28400122756329332</v>
      </c>
      <c r="C11" s="21">
        <v>4.0100048042865682E-2</v>
      </c>
      <c r="D11" s="42">
        <v>4.3723260811176355E-2</v>
      </c>
      <c r="E11" s="21">
        <v>0.44080941245561261</v>
      </c>
      <c r="F11" s="21">
        <v>4.9179736567454238E-2</v>
      </c>
      <c r="G11" s="42">
        <v>5.3239685383865504E-2</v>
      </c>
      <c r="H11" s="21">
        <v>0.41331819723479246</v>
      </c>
      <c r="I11" s="21">
        <v>4.6297704096648608E-2</v>
      </c>
      <c r="J11" s="42">
        <v>4.9886444681598814E-2</v>
      </c>
      <c r="K11" s="21">
        <v>0.22232175351695613</v>
      </c>
      <c r="L11" s="21">
        <v>5.7067257529794822E-2</v>
      </c>
      <c r="M11" s="42">
        <v>6.0075871605153028E-2</v>
      </c>
    </row>
    <row r="12" spans="1:14" ht="13.15" customHeight="1" x14ac:dyDescent="0.2">
      <c r="A12" s="39" t="s">
        <v>354</v>
      </c>
      <c r="B12" s="40">
        <v>54.957735489999997</v>
      </c>
      <c r="C12" s="18">
        <v>11605.408073820001</v>
      </c>
      <c r="D12" s="19">
        <v>11660.36580931</v>
      </c>
      <c r="E12" s="18">
        <v>217.34349823999901</v>
      </c>
      <c r="F12" s="18">
        <v>9277.1922147299993</v>
      </c>
      <c r="G12" s="19">
        <v>9494.5357129699987</v>
      </c>
      <c r="H12" s="18">
        <v>26.77359989</v>
      </c>
      <c r="I12" s="18">
        <v>7098.5270373500007</v>
      </c>
      <c r="J12" s="19">
        <v>7125.3006372400005</v>
      </c>
      <c r="K12" s="18">
        <v>28.433140110000004</v>
      </c>
      <c r="L12" s="18">
        <v>5208.9631607600004</v>
      </c>
      <c r="M12" s="19">
        <v>5237.3963008700002</v>
      </c>
    </row>
    <row r="13" spans="1:14" ht="13.15" customHeight="1" x14ac:dyDescent="0.2">
      <c r="A13" s="39" t="s">
        <v>145</v>
      </c>
      <c r="B13" s="43">
        <v>1.1613290692323579E-2</v>
      </c>
      <c r="C13" s="44">
        <v>3.6979988628145347E-2</v>
      </c>
      <c r="D13" s="45">
        <v>3.6603160012426202E-2</v>
      </c>
      <c r="E13" s="44">
        <v>6.0569249769537356E-2</v>
      </c>
      <c r="F13" s="44">
        <v>2.708275292280508E-2</v>
      </c>
      <c r="G13" s="45">
        <v>2.7429900934329815E-2</v>
      </c>
      <c r="H13" s="44">
        <v>8.252011533038478E-3</v>
      </c>
      <c r="I13" s="44">
        <v>2.1586008374685457E-2</v>
      </c>
      <c r="J13" s="45">
        <v>2.1455737435793352E-2</v>
      </c>
      <c r="K13" s="44">
        <v>4.9097999349466169E-3</v>
      </c>
      <c r="L13" s="44">
        <v>1.6661767963282961E-2</v>
      </c>
      <c r="M13" s="45">
        <v>1.6448035627751881E-2</v>
      </c>
    </row>
    <row r="14" spans="1:14" ht="13.15" customHeight="1" x14ac:dyDescent="0.2">
      <c r="A14" s="46" t="s">
        <v>6</v>
      </c>
      <c r="B14" s="47">
        <v>4732.3137727300009</v>
      </c>
      <c r="C14" s="48">
        <v>313829.41164528002</v>
      </c>
      <c r="D14" s="49">
        <v>318561.72541801003</v>
      </c>
      <c r="E14" s="48">
        <v>3588.347206989999</v>
      </c>
      <c r="F14" s="48">
        <v>342549.82280321006</v>
      </c>
      <c r="G14" s="49">
        <v>346138.17001020006</v>
      </c>
      <c r="H14" s="48">
        <v>3244.4937555899996</v>
      </c>
      <c r="I14" s="48">
        <v>328848.52605147002</v>
      </c>
      <c r="J14" s="49">
        <v>332093.01980706002</v>
      </c>
      <c r="K14" s="48">
        <v>5791.0995329200005</v>
      </c>
      <c r="L14" s="48">
        <v>312629.67844942003</v>
      </c>
      <c r="M14" s="49">
        <v>318420.77798234002</v>
      </c>
    </row>
    <row r="15" spans="1:14" ht="13.15" customHeight="1" x14ac:dyDescent="0.2">
      <c r="A15" s="1" t="s">
        <v>17</v>
      </c>
    </row>
    <row r="16" spans="1:14" ht="13.15" customHeight="1" x14ac:dyDescent="0.2">
      <c r="A16" s="573" t="s">
        <v>500</v>
      </c>
      <c r="B16" s="573"/>
      <c r="C16" s="573"/>
      <c r="D16" s="573"/>
      <c r="E16" s="573"/>
      <c r="J16" s="347"/>
      <c r="M16" s="347"/>
    </row>
  </sheetData>
  <mergeCells count="6">
    <mergeCell ref="B4:D4"/>
    <mergeCell ref="E4:G4"/>
    <mergeCell ref="A16:E16"/>
    <mergeCell ref="K4:M4"/>
    <mergeCell ref="A2:M2"/>
    <mergeCell ref="H4:J4"/>
  </mergeCells>
  <hyperlinks>
    <hyperlink ref="A2:B2" location="Índice!A1" display="Tabela 29 - Composição e evolução da estrutura do ativo agregado, a 31 de dezembro (2014-2017)"/>
  </hyperlinks>
  <pageMargins left="0.7" right="0.7" top="0.75" bottom="0.75" header="0.3" footer="0.3"/>
  <pageSetup paperSize="9" scale="58" orientation="landscape"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A12" sqref="A1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9" t="s">
        <v>507</v>
      </c>
      <c r="B2" s="579"/>
      <c r="C2" s="579"/>
      <c r="D2" s="579"/>
      <c r="E2" s="579"/>
      <c r="F2" s="56"/>
    </row>
    <row r="3" spans="1:6" s="34" customFormat="1" ht="13.15" customHeight="1" x14ac:dyDescent="0.2"/>
    <row r="4" spans="1:6" s="34" customFormat="1" ht="13.15" customHeight="1" x14ac:dyDescent="0.2">
      <c r="A4" s="11"/>
      <c r="B4" s="176">
        <v>2020</v>
      </c>
      <c r="C4" s="513">
        <v>2021</v>
      </c>
      <c r="D4" s="556">
        <v>2022</v>
      </c>
      <c r="E4" s="13">
        <v>2023</v>
      </c>
    </row>
    <row r="5" spans="1:6" s="34" customFormat="1" ht="13.15" customHeight="1" x14ac:dyDescent="0.2">
      <c r="A5" s="14" t="s">
        <v>332</v>
      </c>
      <c r="B5" s="15"/>
      <c r="C5" s="15"/>
      <c r="D5" s="15"/>
      <c r="E5" s="16"/>
    </row>
    <row r="6" spans="1:6" s="34" customFormat="1" ht="13.15" customHeight="1" x14ac:dyDescent="0.2">
      <c r="A6" s="17" t="s">
        <v>21</v>
      </c>
      <c r="B6" s="18">
        <v>32137</v>
      </c>
      <c r="C6" s="18">
        <v>41506.097672889999</v>
      </c>
      <c r="D6" s="18">
        <v>15845.537301639999</v>
      </c>
      <c r="E6" s="19">
        <v>3286.6956122699999</v>
      </c>
    </row>
    <row r="7" spans="1:6" s="34" customFormat="1" ht="13.15" customHeight="1" x14ac:dyDescent="0.2">
      <c r="A7" s="17" t="s">
        <v>223</v>
      </c>
      <c r="B7" s="517">
        <v>0</v>
      </c>
      <c r="C7" s="21">
        <v>0.29153616307962782</v>
      </c>
      <c r="D7" s="21">
        <v>-0.6182359173700489</v>
      </c>
      <c r="E7" s="20">
        <v>-0.7925790997361869</v>
      </c>
    </row>
    <row r="8" spans="1:6" s="34" customFormat="1" ht="13.15" customHeight="1" x14ac:dyDescent="0.2">
      <c r="A8" s="17" t="s">
        <v>415</v>
      </c>
      <c r="B8" s="21">
        <v>0.11085623219201236</v>
      </c>
      <c r="C8" s="21">
        <v>0.13116116145682311</v>
      </c>
      <c r="D8" s="21">
        <v>5.1603487329480745E-2</v>
      </c>
      <c r="E8" s="20">
        <v>1.1255957408856022E-2</v>
      </c>
    </row>
    <row r="9" spans="1:6" s="34" customFormat="1" ht="13.15" customHeight="1" x14ac:dyDescent="0.2">
      <c r="A9" s="14" t="s">
        <v>333</v>
      </c>
      <c r="B9" s="22"/>
      <c r="C9" s="22"/>
      <c r="D9" s="22"/>
      <c r="E9" s="23"/>
    </row>
    <row r="10" spans="1:6" s="34" customFormat="1" ht="13.15" customHeight="1" x14ac:dyDescent="0.2">
      <c r="A10" s="17" t="s">
        <v>21</v>
      </c>
      <c r="B10" s="18">
        <v>28505</v>
      </c>
      <c r="C10" s="18">
        <v>26317.676637339999</v>
      </c>
      <c r="D10" s="18">
        <v>28695.417707940003</v>
      </c>
      <c r="E10" s="19">
        <v>32520.795965270005</v>
      </c>
    </row>
    <row r="11" spans="1:6" s="34" customFormat="1" ht="13.15" customHeight="1" x14ac:dyDescent="0.2">
      <c r="A11" s="17" t="s">
        <v>223</v>
      </c>
      <c r="B11" s="517">
        <v>0</v>
      </c>
      <c r="C11" s="21">
        <v>-7.6734725930889369E-2</v>
      </c>
      <c r="D11" s="21">
        <v>9.0347681650074785E-2</v>
      </c>
      <c r="E11" s="20">
        <v>0.13330972548524778</v>
      </c>
    </row>
    <row r="12" spans="1:6" s="34" customFormat="1" ht="13.15" customHeight="1" x14ac:dyDescent="0.2">
      <c r="A12" s="17" t="s">
        <v>415</v>
      </c>
      <c r="B12" s="21">
        <v>9.8327687669456154E-2</v>
      </c>
      <c r="C12" s="21">
        <v>8.3165058344022963E-2</v>
      </c>
      <c r="D12" s="21">
        <v>9.3451146270223329E-2</v>
      </c>
      <c r="E12" s="20">
        <v>0.11137407824461019</v>
      </c>
    </row>
    <row r="13" spans="1:6" s="34" customFormat="1" ht="13.15" customHeight="1" x14ac:dyDescent="0.2">
      <c r="A13" s="14" t="s">
        <v>334</v>
      </c>
      <c r="B13" s="24"/>
      <c r="C13" s="24"/>
      <c r="D13" s="24"/>
      <c r="E13" s="25"/>
    </row>
    <row r="14" spans="1:6" s="34" customFormat="1" ht="13.15" customHeight="1" x14ac:dyDescent="0.2">
      <c r="A14" s="17" t="s">
        <v>21</v>
      </c>
      <c r="B14" s="18">
        <v>72033</v>
      </c>
      <c r="C14" s="18">
        <v>80501.077101510004</v>
      </c>
      <c r="D14" s="18">
        <v>84555.03404644999</v>
      </c>
      <c r="E14" s="19">
        <v>80641.787420359993</v>
      </c>
    </row>
    <row r="15" spans="1:6" s="34" customFormat="1" ht="13.15" customHeight="1" x14ac:dyDescent="0.2">
      <c r="A15" s="17" t="s">
        <v>223</v>
      </c>
      <c r="B15" s="517">
        <v>0</v>
      </c>
      <c r="C15" s="21">
        <v>0.11755830107742282</v>
      </c>
      <c r="D15" s="21">
        <v>5.0359039790586202E-2</v>
      </c>
      <c r="E15" s="20">
        <v>-4.6280468930333218E-2</v>
      </c>
    </row>
    <row r="16" spans="1:6" s="34" customFormat="1" ht="13.15" customHeight="1" x14ac:dyDescent="0.2">
      <c r="A16" s="17" t="s">
        <v>415</v>
      </c>
      <c r="B16" s="21">
        <v>0.24847705054881372</v>
      </c>
      <c r="C16" s="21">
        <v>0.25438707474674865</v>
      </c>
      <c r="D16" s="21">
        <v>0.27536678277285009</v>
      </c>
      <c r="E16" s="20">
        <v>0.27617419793574316</v>
      </c>
    </row>
    <row r="17" spans="1:8" s="34" customFormat="1" ht="13.15" customHeight="1" x14ac:dyDescent="0.2">
      <c r="A17" s="14" t="s">
        <v>350</v>
      </c>
      <c r="B17" s="24"/>
      <c r="C17" s="24"/>
      <c r="D17" s="24"/>
      <c r="E17" s="25"/>
    </row>
    <row r="18" spans="1:8" s="34" customFormat="1" ht="13.15" customHeight="1" x14ac:dyDescent="0.2">
      <c r="A18" s="17" t="s">
        <v>21</v>
      </c>
      <c r="B18" s="18">
        <v>157223</v>
      </c>
      <c r="C18" s="18">
        <v>168126.27796129</v>
      </c>
      <c r="D18" s="18">
        <v>177967.31464026001</v>
      </c>
      <c r="E18" s="19">
        <v>175545.81630395999</v>
      </c>
    </row>
    <row r="19" spans="1:8" s="34" customFormat="1" ht="13.15" customHeight="1" x14ac:dyDescent="0.2">
      <c r="A19" s="17" t="s">
        <v>223</v>
      </c>
      <c r="B19" s="517">
        <v>0</v>
      </c>
      <c r="C19" s="21">
        <v>6.9349128061988452E-2</v>
      </c>
      <c r="D19" s="21">
        <v>5.8533602232221149E-2</v>
      </c>
      <c r="E19" s="20">
        <v>-1.3606421725218421E-2</v>
      </c>
    </row>
    <row r="20" spans="1:8" s="34" customFormat="1" ht="13.15" customHeight="1" x14ac:dyDescent="0.2">
      <c r="A20" s="17" t="s">
        <v>415</v>
      </c>
      <c r="B20" s="21">
        <v>0.5413390295897178</v>
      </c>
      <c r="C20" s="21">
        <v>0.53128670545240542</v>
      </c>
      <c r="D20" s="21">
        <v>0.57957858362744585</v>
      </c>
      <c r="E20" s="20">
        <v>0.6001923417074605</v>
      </c>
    </row>
    <row r="21" spans="1:8" s="34" customFormat="1" ht="13.15" customHeight="1" x14ac:dyDescent="0.2">
      <c r="A21" s="26" t="s">
        <v>438</v>
      </c>
      <c r="B21" s="27">
        <f>+B18+B14</f>
        <v>229256</v>
      </c>
      <c r="C21" s="27">
        <f>+C18+C14</f>
        <v>248627.35506279999</v>
      </c>
      <c r="D21" s="27">
        <f>+D18+D14</f>
        <v>262522.34868671</v>
      </c>
      <c r="E21" s="28">
        <f>+E18+E14</f>
        <v>256187.60372431998</v>
      </c>
    </row>
    <row r="22" spans="1:8" s="34" customFormat="1" ht="13.15" customHeight="1" x14ac:dyDescent="0.2">
      <c r="A22" s="502" t="s">
        <v>340</v>
      </c>
      <c r="B22" s="27">
        <v>0</v>
      </c>
      <c r="C22" s="44">
        <f>+C21/B21-1</f>
        <v>8.4496611049656334E-2</v>
      </c>
      <c r="D22" s="44">
        <f>+D21/C21-1</f>
        <v>5.5886825568330245E-2</v>
      </c>
      <c r="E22" s="31">
        <f>+E21/D21-1</f>
        <v>-2.4130307358897651E-2</v>
      </c>
    </row>
    <row r="23" spans="1:8" s="34" customFormat="1" ht="13.15" customHeight="1" x14ac:dyDescent="0.2">
      <c r="A23" s="26" t="s">
        <v>349</v>
      </c>
      <c r="B23" s="27">
        <v>289898</v>
      </c>
      <c r="C23" s="27">
        <v>316451.12937302998</v>
      </c>
      <c r="D23" s="27">
        <v>307063.30369629001</v>
      </c>
      <c r="E23" s="28">
        <v>291996.09530185995</v>
      </c>
    </row>
    <row r="24" spans="1:8" s="34" customFormat="1" ht="13.15" customHeight="1" x14ac:dyDescent="0.2">
      <c r="A24" s="29" t="s">
        <v>340</v>
      </c>
      <c r="B24" s="30">
        <v>0</v>
      </c>
      <c r="C24" s="44">
        <v>9.1594731157269127E-2</v>
      </c>
      <c r="D24" s="44">
        <v>-2.9665957253303676E-2</v>
      </c>
      <c r="E24" s="31">
        <v>-4.9068736684122705E-2</v>
      </c>
    </row>
    <row r="25" spans="1:8" ht="13.15" customHeight="1" x14ac:dyDescent="0.25">
      <c r="A25" s="1" t="s">
        <v>17</v>
      </c>
      <c r="B25" s="1"/>
      <c r="C25" s="1"/>
      <c r="D25" s="1"/>
    </row>
    <row r="26" spans="1:8" ht="13.15" customHeight="1" x14ac:dyDescent="0.25">
      <c r="A26" s="573" t="s">
        <v>500</v>
      </c>
      <c r="B26" s="573"/>
      <c r="C26" s="573"/>
      <c r="D26" s="573"/>
      <c r="E26" s="573"/>
      <c r="F26" s="573"/>
      <c r="G26" s="33"/>
      <c r="H26" s="33"/>
    </row>
    <row r="27" spans="1:8" ht="33" customHeight="1" x14ac:dyDescent="0.25">
      <c r="A27" s="3"/>
      <c r="B27" s="507"/>
      <c r="C27" s="507"/>
      <c r="D27" s="507"/>
      <c r="E27" s="507"/>
      <c r="F27" s="7"/>
    </row>
  </sheetData>
  <mergeCells count="2">
    <mergeCell ref="A2:E2"/>
    <mergeCell ref="A26:F2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0"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workbookViewId="0">
      <selection activeCell="A12" sqref="A12"/>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8" s="34" customFormat="1" ht="13.15" customHeight="1" x14ac:dyDescent="0.2"/>
    <row r="2" spans="1:8" s="34" customFormat="1" ht="13.15" customHeight="1" x14ac:dyDescent="0.2">
      <c r="A2" s="579" t="s">
        <v>508</v>
      </c>
      <c r="B2" s="579"/>
      <c r="C2" s="579"/>
      <c r="D2" s="579"/>
      <c r="E2" s="579"/>
      <c r="F2" s="56"/>
    </row>
    <row r="3" spans="1:8" s="34" customFormat="1" ht="13.15" customHeight="1" x14ac:dyDescent="0.2"/>
    <row r="4" spans="1:8" s="34" customFormat="1" ht="13.15" customHeight="1" x14ac:dyDescent="0.2">
      <c r="A4" s="11"/>
      <c r="B4" s="506">
        <v>2020</v>
      </c>
      <c r="C4" s="513">
        <v>2021</v>
      </c>
      <c r="D4" s="556">
        <v>2022</v>
      </c>
      <c r="E4" s="13">
        <v>2023</v>
      </c>
    </row>
    <row r="5" spans="1:8" s="34" customFormat="1" ht="13.15" customHeight="1" x14ac:dyDescent="0.2">
      <c r="A5" s="14" t="s">
        <v>334</v>
      </c>
      <c r="B5" s="24"/>
      <c r="C5" s="24"/>
      <c r="D5" s="24"/>
      <c r="E5" s="25"/>
    </row>
    <row r="6" spans="1:8" s="34" customFormat="1" ht="13.15" customHeight="1" x14ac:dyDescent="0.2">
      <c r="A6" s="17" t="s">
        <v>21</v>
      </c>
      <c r="B6" s="18">
        <v>72033</v>
      </c>
      <c r="C6" s="18">
        <v>80501.077101510004</v>
      </c>
      <c r="D6" s="18">
        <v>84555.03404644999</v>
      </c>
      <c r="E6" s="19">
        <v>80641.787420359993</v>
      </c>
    </row>
    <row r="7" spans="1:8" s="34" customFormat="1" ht="13.15" customHeight="1" x14ac:dyDescent="0.2">
      <c r="A7" s="17" t="s">
        <v>223</v>
      </c>
      <c r="B7" s="18">
        <v>0</v>
      </c>
      <c r="C7" s="21">
        <v>0.11755830107742282</v>
      </c>
      <c r="D7" s="21">
        <v>5.0359039790586202E-2</v>
      </c>
      <c r="E7" s="20">
        <v>-4.6280468930333218E-2</v>
      </c>
    </row>
    <row r="8" spans="1:8" s="34" customFormat="1" ht="13.15" customHeight="1" x14ac:dyDescent="0.2">
      <c r="A8" s="17" t="s">
        <v>415</v>
      </c>
      <c r="B8" s="21">
        <v>0.31420333600865408</v>
      </c>
      <c r="C8" s="21">
        <v>0.32378205962564532</v>
      </c>
      <c r="D8" s="21">
        <v>0.32208699361956655</v>
      </c>
      <c r="E8" s="20">
        <v>0.31477630551998736</v>
      </c>
      <c r="F8" s="347"/>
      <c r="G8" s="347"/>
    </row>
    <row r="9" spans="1:8" s="34" customFormat="1" ht="13.15" customHeight="1" x14ac:dyDescent="0.2">
      <c r="A9" s="14" t="s">
        <v>350</v>
      </c>
      <c r="B9" s="24"/>
      <c r="C9" s="24"/>
      <c r="D9" s="24"/>
      <c r="E9" s="25"/>
    </row>
    <row r="10" spans="1:8" s="34" customFormat="1" ht="13.15" customHeight="1" x14ac:dyDescent="0.2">
      <c r="A10" s="17" t="s">
        <v>21</v>
      </c>
      <c r="B10" s="18">
        <v>157223</v>
      </c>
      <c r="C10" s="18">
        <v>168126.27796129</v>
      </c>
      <c r="D10" s="18">
        <v>177967.31464026001</v>
      </c>
      <c r="E10" s="19">
        <v>175545.81630395999</v>
      </c>
    </row>
    <row r="11" spans="1:8" s="34" customFormat="1" ht="13.15" customHeight="1" x14ac:dyDescent="0.2">
      <c r="A11" s="17" t="s">
        <v>223</v>
      </c>
      <c r="B11" s="18">
        <v>0</v>
      </c>
      <c r="C11" s="21">
        <v>6.9349128061988452E-2</v>
      </c>
      <c r="D11" s="21">
        <v>5.8533602232221149E-2</v>
      </c>
      <c r="E11" s="20">
        <v>-1.3606421725218421E-2</v>
      </c>
    </row>
    <row r="12" spans="1:8" s="34" customFormat="1" ht="13.15" customHeight="1" x14ac:dyDescent="0.2">
      <c r="A12" s="17" t="s">
        <v>415</v>
      </c>
      <c r="B12" s="21">
        <v>0.68579666399134587</v>
      </c>
      <c r="C12" s="21">
        <v>0.67621794037435468</v>
      </c>
      <c r="D12" s="21">
        <v>0.6779130063804335</v>
      </c>
      <c r="E12" s="20">
        <v>0.68522369448001264</v>
      </c>
    </row>
    <row r="13" spans="1:8" s="34" customFormat="1" ht="13.15" customHeight="1" x14ac:dyDescent="0.2">
      <c r="A13" s="26" t="s">
        <v>349</v>
      </c>
      <c r="B13" s="27">
        <v>229256</v>
      </c>
      <c r="C13" s="27">
        <v>248627.35506279999</v>
      </c>
      <c r="D13" s="27">
        <v>262522.34868671</v>
      </c>
      <c r="E13" s="28">
        <v>256187.60372431998</v>
      </c>
    </row>
    <row r="14" spans="1:8" s="34" customFormat="1" ht="13.15" customHeight="1" x14ac:dyDescent="0.2">
      <c r="A14" s="29" t="s">
        <v>340</v>
      </c>
      <c r="B14" s="518">
        <v>0</v>
      </c>
      <c r="C14" s="44">
        <v>8.4496611049656334E-2</v>
      </c>
      <c r="D14" s="44">
        <v>5.5886825568330245E-2</v>
      </c>
      <c r="E14" s="31">
        <v>-2.4130307358897651E-2</v>
      </c>
    </row>
    <row r="15" spans="1:8" ht="13.15" customHeight="1" x14ac:dyDescent="0.25">
      <c r="A15" s="1" t="s">
        <v>17</v>
      </c>
      <c r="B15" s="1"/>
      <c r="C15" s="1"/>
      <c r="D15" s="1"/>
    </row>
    <row r="16" spans="1:8" ht="13.15" customHeight="1" x14ac:dyDescent="0.25">
      <c r="A16" s="573" t="s">
        <v>500</v>
      </c>
      <c r="B16" s="573"/>
      <c r="C16" s="573"/>
      <c r="D16" s="573"/>
      <c r="E16" s="573"/>
      <c r="F16" s="573"/>
      <c r="G16" s="573"/>
      <c r="H16" s="573"/>
    </row>
    <row r="17" spans="1:6" ht="33" customHeight="1" x14ac:dyDescent="0.25">
      <c r="A17" s="3"/>
      <c r="B17" s="507"/>
      <c r="C17" s="507"/>
      <c r="D17" s="507"/>
      <c r="E17" s="507"/>
      <c r="F17" s="7"/>
    </row>
  </sheetData>
  <mergeCells count="2">
    <mergeCell ref="A2:E2"/>
    <mergeCell ref="A16:H1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A12" sqref="A12"/>
    </sheetView>
  </sheetViews>
  <sheetFormatPr defaultColWidth="9.28515625" defaultRowHeight="15" x14ac:dyDescent="0.25"/>
  <cols>
    <col min="1" max="1" width="50.7109375" style="2" customWidth="1"/>
    <col min="2" max="5" width="14.28515625" style="2" customWidth="1"/>
    <col min="6" max="16384" width="9.28515625" style="2"/>
  </cols>
  <sheetData>
    <row r="1" spans="1:6" s="34" customFormat="1" ht="13.15" customHeight="1" x14ac:dyDescent="0.2"/>
    <row r="2" spans="1:6" s="34" customFormat="1" ht="13.15" customHeight="1" x14ac:dyDescent="0.2">
      <c r="A2" s="579" t="s">
        <v>485</v>
      </c>
      <c r="B2" s="579"/>
      <c r="C2" s="579"/>
      <c r="D2" s="579"/>
      <c r="E2" s="579"/>
      <c r="F2" s="56"/>
    </row>
    <row r="3" spans="1:6" s="34" customFormat="1" ht="13.15" customHeight="1" x14ac:dyDescent="0.2"/>
    <row r="4" spans="1:6" s="34" customFormat="1" ht="13.15" customHeight="1" x14ac:dyDescent="0.2">
      <c r="A4" s="11"/>
      <c r="B4" s="176">
        <v>2020</v>
      </c>
      <c r="C4" s="513">
        <v>2021</v>
      </c>
      <c r="D4" s="556">
        <v>2022</v>
      </c>
      <c r="E4" s="13">
        <v>2023</v>
      </c>
    </row>
    <row r="5" spans="1:6" s="34" customFormat="1" ht="13.15" customHeight="1" x14ac:dyDescent="0.2">
      <c r="A5" s="14" t="s">
        <v>269</v>
      </c>
      <c r="B5" s="15"/>
      <c r="C5" s="15"/>
      <c r="D5" s="15"/>
      <c r="E5" s="16"/>
    </row>
    <row r="6" spans="1:6" s="34" customFormat="1" ht="13.15" customHeight="1" x14ac:dyDescent="0.2">
      <c r="A6" s="17" t="s">
        <v>21</v>
      </c>
      <c r="B6" s="18">
        <v>142061.03383798999</v>
      </c>
      <c r="C6" s="18">
        <v>160950.05150263998</v>
      </c>
      <c r="D6" s="18">
        <v>167639.57713056001</v>
      </c>
      <c r="E6" s="19">
        <v>131975.48389729002</v>
      </c>
    </row>
    <row r="7" spans="1:6" s="34" customFormat="1" ht="13.15" customHeight="1" x14ac:dyDescent="0.2">
      <c r="A7" s="17" t="s">
        <v>325</v>
      </c>
      <c r="B7" s="517">
        <v>0</v>
      </c>
      <c r="C7" s="21">
        <v>0.13296410109327739</v>
      </c>
      <c r="D7" s="21">
        <v>4.1562743009189385E-2</v>
      </c>
      <c r="E7" s="20">
        <v>-0.21274268191152923</v>
      </c>
    </row>
    <row r="8" spans="1:6" s="34" customFormat="1" ht="13.15" customHeight="1" x14ac:dyDescent="0.2">
      <c r="A8" s="17" t="s">
        <v>415</v>
      </c>
      <c r="B8" s="21">
        <v>0.4900380685878441</v>
      </c>
      <c r="C8" s="21">
        <v>0.50860950709733066</v>
      </c>
      <c r="D8" s="21">
        <v>0.545944685167706</v>
      </c>
      <c r="E8" s="20">
        <v>0.45197688212121073</v>
      </c>
    </row>
    <row r="9" spans="1:6" s="34" customFormat="1" ht="13.15" customHeight="1" x14ac:dyDescent="0.2">
      <c r="A9" s="14" t="s">
        <v>427</v>
      </c>
      <c r="B9" s="22"/>
      <c r="C9" s="22"/>
      <c r="D9" s="22"/>
      <c r="E9" s="23"/>
    </row>
    <row r="10" spans="1:6" s="34" customFormat="1" ht="13.15" customHeight="1" x14ac:dyDescent="0.2">
      <c r="A10" s="17" t="s">
        <v>21</v>
      </c>
      <c r="B10" s="18">
        <v>143056.95939289001</v>
      </c>
      <c r="C10" s="18">
        <v>149864.61711482998</v>
      </c>
      <c r="D10" s="18">
        <v>130748.43485006</v>
      </c>
      <c r="E10" s="19">
        <v>147398.00425760998</v>
      </c>
    </row>
    <row r="11" spans="1:6" s="34" customFormat="1" ht="13.15" customHeight="1" x14ac:dyDescent="0.2">
      <c r="A11" s="17" t="s">
        <v>325</v>
      </c>
      <c r="B11" s="517">
        <v>0</v>
      </c>
      <c r="C11" s="21">
        <v>4.7587043306599908E-2</v>
      </c>
      <c r="D11" s="21">
        <v>-0.12755634140193806</v>
      </c>
      <c r="E11" s="20">
        <v>0.12734048730023728</v>
      </c>
    </row>
    <row r="12" spans="1:6" s="34" customFormat="1" ht="13.15" customHeight="1" x14ac:dyDescent="0.2">
      <c r="A12" s="17" t="s">
        <v>415</v>
      </c>
      <c r="B12" s="21">
        <v>0.49347350350053842</v>
      </c>
      <c r="C12" s="21">
        <v>0.47357902858983314</v>
      </c>
      <c r="D12" s="21">
        <v>0.42580287019450963</v>
      </c>
      <c r="E12" s="20">
        <v>0.50479443929973333</v>
      </c>
    </row>
    <row r="13" spans="1:6" s="34" customFormat="1" ht="13.15" customHeight="1" x14ac:dyDescent="0.2">
      <c r="A13" s="14" t="s">
        <v>270</v>
      </c>
      <c r="B13" s="24"/>
      <c r="C13" s="24"/>
      <c r="D13" s="24"/>
      <c r="E13" s="25"/>
    </row>
    <row r="14" spans="1:6" s="34" customFormat="1" ht="13.15" customHeight="1" x14ac:dyDescent="0.2">
      <c r="A14" s="17" t="s">
        <v>21</v>
      </c>
      <c r="B14" s="18">
        <v>4779.9615287800007</v>
      </c>
      <c r="C14" s="18">
        <v>5636.4579475700002</v>
      </c>
      <c r="D14" s="18">
        <v>8675.2889086699997</v>
      </c>
      <c r="E14" s="19">
        <v>12622.605268959998</v>
      </c>
    </row>
    <row r="15" spans="1:6" s="34" customFormat="1" ht="13.15" customHeight="1" x14ac:dyDescent="0.2">
      <c r="A15" s="17" t="s">
        <v>325</v>
      </c>
      <c r="B15" s="517">
        <v>0</v>
      </c>
      <c r="C15" s="21">
        <v>0.17918479335723969</v>
      </c>
      <c r="D15" s="21">
        <v>0.53913840737694252</v>
      </c>
      <c r="E15" s="20">
        <v>0.45500690545822509</v>
      </c>
    </row>
    <row r="16" spans="1:6" s="34" customFormat="1" ht="13.15" customHeight="1" x14ac:dyDescent="0.2">
      <c r="A16" s="17" t="s">
        <v>415</v>
      </c>
      <c r="B16" s="44">
        <v>1.6488427911617483E-2</v>
      </c>
      <c r="C16" s="44">
        <v>1.7811464312836135E-2</v>
      </c>
      <c r="D16" s="44">
        <v>2.8252444637784403E-2</v>
      </c>
      <c r="E16" s="31">
        <v>4.3228678579055817E-2</v>
      </c>
    </row>
    <row r="17" spans="1:8" s="34" customFormat="1" ht="13.15" customHeight="1" x14ac:dyDescent="0.2">
      <c r="A17" s="55" t="s">
        <v>355</v>
      </c>
      <c r="B17" s="48">
        <v>289897.95475966</v>
      </c>
      <c r="C17" s="48">
        <v>316451.12656503997</v>
      </c>
      <c r="D17" s="48">
        <v>307063.30088929</v>
      </c>
      <c r="E17" s="49">
        <v>291996.09342386003</v>
      </c>
    </row>
    <row r="18" spans="1:8" ht="13.15" customHeight="1" x14ac:dyDescent="0.25">
      <c r="A18" s="1" t="s">
        <v>17</v>
      </c>
    </row>
    <row r="19" spans="1:8" ht="13.15" customHeight="1" x14ac:dyDescent="0.25">
      <c r="A19" s="573" t="s">
        <v>500</v>
      </c>
      <c r="B19" s="573"/>
      <c r="C19" s="573"/>
      <c r="D19" s="573"/>
      <c r="E19" s="573"/>
      <c r="F19" s="573"/>
      <c r="G19" s="573"/>
      <c r="H19" s="573"/>
    </row>
  </sheetData>
  <mergeCells count="2">
    <mergeCell ref="A2:E2"/>
    <mergeCell ref="A19:H19"/>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A12" sqref="A12"/>
    </sheetView>
  </sheetViews>
  <sheetFormatPr defaultColWidth="9.28515625" defaultRowHeight="15" x14ac:dyDescent="0.25"/>
  <cols>
    <col min="1" max="1" width="50.7109375" style="2" customWidth="1"/>
    <col min="2" max="5" width="14.28515625" style="2" customWidth="1"/>
    <col min="6" max="16384" width="9.28515625" style="2"/>
  </cols>
  <sheetData>
    <row r="1" spans="1:5" s="34" customFormat="1" ht="13.15" customHeight="1" x14ac:dyDescent="0.2"/>
    <row r="2" spans="1:5" s="34" customFormat="1" ht="13.15" customHeight="1" x14ac:dyDescent="0.2">
      <c r="A2" s="579" t="s">
        <v>486</v>
      </c>
      <c r="B2" s="579"/>
      <c r="C2" s="579"/>
      <c r="D2" s="579"/>
      <c r="E2" s="579"/>
    </row>
    <row r="3" spans="1:5" s="34" customFormat="1" ht="13.15" customHeight="1" x14ac:dyDescent="0.2"/>
    <row r="4" spans="1:5" s="34" customFormat="1" ht="13.15" customHeight="1" x14ac:dyDescent="0.2">
      <c r="A4" s="11"/>
      <c r="B4" s="514">
        <v>2020</v>
      </c>
      <c r="C4" s="514">
        <v>2021</v>
      </c>
      <c r="D4" s="556">
        <v>2022</v>
      </c>
      <c r="E4" s="499">
        <v>2023</v>
      </c>
    </row>
    <row r="5" spans="1:5" s="34" customFormat="1" ht="13.15" customHeight="1" x14ac:dyDescent="0.2">
      <c r="A5" s="51" t="s">
        <v>267</v>
      </c>
      <c r="B5" s="22"/>
      <c r="C5" s="22"/>
      <c r="D5" s="22"/>
      <c r="E5" s="23"/>
    </row>
    <row r="6" spans="1:5" s="34" customFormat="1" ht="13.15" customHeight="1" x14ac:dyDescent="0.2">
      <c r="A6" s="17" t="s">
        <v>21</v>
      </c>
      <c r="B6" s="18">
        <v>714.84451617000002</v>
      </c>
      <c r="C6" s="18">
        <v>1443.9567546399999</v>
      </c>
      <c r="D6" s="18">
        <v>1430.75318462</v>
      </c>
      <c r="E6" s="19">
        <v>2109.49619695</v>
      </c>
    </row>
    <row r="7" spans="1:5" s="34" customFormat="1" ht="13.15" customHeight="1" x14ac:dyDescent="0.2">
      <c r="A7" s="17" t="s">
        <v>223</v>
      </c>
      <c r="B7" s="517">
        <v>0</v>
      </c>
      <c r="C7" s="21">
        <v>1.0199591966885939</v>
      </c>
      <c r="D7" s="21">
        <v>-9.1440203992063651E-3</v>
      </c>
      <c r="E7" s="20">
        <v>0.47439559780555052</v>
      </c>
    </row>
    <row r="8" spans="1:5" s="34" customFormat="1" ht="13.15" customHeight="1" x14ac:dyDescent="0.2">
      <c r="A8" s="17" t="s">
        <v>416</v>
      </c>
      <c r="B8" s="21">
        <v>5.1322222064289866E-2</v>
      </c>
      <c r="C8" s="21">
        <v>7.8355450695442447E-2</v>
      </c>
      <c r="D8" s="21">
        <v>8.6361946096492878E-2</v>
      </c>
      <c r="E8" s="20">
        <v>0.12733167314258936</v>
      </c>
    </row>
    <row r="9" spans="1:5" s="34" customFormat="1" ht="13.15" customHeight="1" x14ac:dyDescent="0.2">
      <c r="A9" s="14" t="s">
        <v>363</v>
      </c>
      <c r="B9" s="24"/>
      <c r="C9" s="24"/>
      <c r="D9" s="24"/>
      <c r="E9" s="25"/>
    </row>
    <row r="10" spans="1:5" s="34" customFormat="1" ht="13.15" customHeight="1" x14ac:dyDescent="0.2">
      <c r="A10" s="17" t="s">
        <v>21</v>
      </c>
      <c r="B10" s="18">
        <v>6509.3538583500003</v>
      </c>
      <c r="C10" s="18">
        <v>6217.3467872299998</v>
      </c>
      <c r="D10" s="18">
        <v>3049.40789038</v>
      </c>
      <c r="E10" s="19">
        <v>5181.94971214</v>
      </c>
    </row>
    <row r="11" spans="1:5" s="34" customFormat="1" ht="13.15" customHeight="1" x14ac:dyDescent="0.2">
      <c r="A11" s="17" t="s">
        <v>223</v>
      </c>
      <c r="B11" s="517">
        <v>0</v>
      </c>
      <c r="C11" s="21">
        <v>-4.485960933671207E-2</v>
      </c>
      <c r="D11" s="21">
        <v>-0.50953228205908141</v>
      </c>
      <c r="E11" s="20">
        <v>0.69932980382439247</v>
      </c>
    </row>
    <row r="12" spans="1:5" s="34" customFormat="1" ht="13.15" customHeight="1" x14ac:dyDescent="0.2">
      <c r="A12" s="17" t="s">
        <v>416</v>
      </c>
      <c r="B12" s="21">
        <v>0.46733869625689789</v>
      </c>
      <c r="C12" s="21">
        <v>0.33838060927228036</v>
      </c>
      <c r="D12" s="21">
        <v>0.1840658491528451</v>
      </c>
      <c r="E12" s="20">
        <v>0.31278858333167447</v>
      </c>
    </row>
    <row r="13" spans="1:5" s="34" customFormat="1" ht="13.15" customHeight="1" x14ac:dyDescent="0.2">
      <c r="A13" s="14" t="s">
        <v>268</v>
      </c>
      <c r="B13" s="24"/>
      <c r="C13" s="24"/>
      <c r="D13" s="24"/>
      <c r="E13" s="25"/>
    </row>
    <row r="14" spans="1:5" s="34" customFormat="1" ht="13.15" customHeight="1" x14ac:dyDescent="0.2">
      <c r="A14" s="17" t="s">
        <v>21</v>
      </c>
      <c r="B14" s="18">
        <v>77.812893000000003</v>
      </c>
      <c r="C14" s="18">
        <v>194.00700900000001</v>
      </c>
      <c r="D14" s="18">
        <v>257.847463</v>
      </c>
      <c r="E14" s="19">
        <v>298.59549800000002</v>
      </c>
    </row>
    <row r="15" spans="1:5" s="34" customFormat="1" ht="13.15" customHeight="1" x14ac:dyDescent="0.2">
      <c r="A15" s="17" t="s">
        <v>223</v>
      </c>
      <c r="B15" s="517">
        <v>0</v>
      </c>
      <c r="C15" s="21">
        <v>1.4932501738497246</v>
      </c>
      <c r="D15" s="21">
        <v>0.32906261649546886</v>
      </c>
      <c r="E15" s="20">
        <v>0.15803155294182591</v>
      </c>
    </row>
    <row r="16" spans="1:5" s="34" customFormat="1" ht="13.15" customHeight="1" x14ac:dyDescent="0.2">
      <c r="A16" s="17" t="s">
        <v>416</v>
      </c>
      <c r="B16" s="21">
        <v>5.5865723016347646E-3</v>
      </c>
      <c r="C16" s="21">
        <v>1.0527674446912176E-2</v>
      </c>
      <c r="D16" s="21">
        <v>1.5563976330856643E-2</v>
      </c>
      <c r="E16" s="20">
        <v>1.8023575680371742E-2</v>
      </c>
    </row>
    <row r="17" spans="1:8" s="34" customFormat="1" ht="13.15" customHeight="1" x14ac:dyDescent="0.2">
      <c r="A17" s="14" t="s">
        <v>364</v>
      </c>
      <c r="B17" s="24"/>
      <c r="C17" s="24"/>
      <c r="D17" s="24"/>
      <c r="E17" s="25"/>
    </row>
    <row r="18" spans="1:8" s="34" customFormat="1" ht="13.15" customHeight="1" x14ac:dyDescent="0.2">
      <c r="A18" s="17" t="s">
        <v>21</v>
      </c>
      <c r="B18" s="18">
        <v>6626.5461373899998</v>
      </c>
      <c r="C18" s="18">
        <v>10572.976719819999</v>
      </c>
      <c r="D18" s="18">
        <v>11828.931524020001</v>
      </c>
      <c r="E18" s="19">
        <v>11539.36436639</v>
      </c>
      <c r="G18" s="500"/>
    </row>
    <row r="19" spans="1:8" s="34" customFormat="1" ht="13.15" customHeight="1" x14ac:dyDescent="0.2">
      <c r="A19" s="17" t="s">
        <v>223</v>
      </c>
      <c r="B19" s="517">
        <v>0</v>
      </c>
      <c r="C19" s="21">
        <v>0.59554864640003569</v>
      </c>
      <c r="D19" s="21">
        <v>0.11878913928237456</v>
      </c>
      <c r="E19" s="20">
        <v>-2.4479570030649156E-2</v>
      </c>
    </row>
    <row r="20" spans="1:8" s="34" customFormat="1" ht="13.15" customHeight="1" x14ac:dyDescent="0.2">
      <c r="A20" s="17" t="s">
        <v>416</v>
      </c>
      <c r="B20" s="21">
        <v>0.4757525093771775</v>
      </c>
      <c r="C20" s="21">
        <v>0.57373626558536506</v>
      </c>
      <c r="D20" s="21">
        <v>0.71400822841980527</v>
      </c>
      <c r="E20" s="20">
        <v>0.69652961398974289</v>
      </c>
    </row>
    <row r="21" spans="1:8" s="34" customFormat="1" ht="13.15" customHeight="1" x14ac:dyDescent="0.2">
      <c r="A21" s="26" t="s">
        <v>365</v>
      </c>
      <c r="B21" s="27">
        <v>13928.55740491</v>
      </c>
      <c r="C21" s="27">
        <v>18428.287270689998</v>
      </c>
      <c r="D21" s="27">
        <v>16566.940062020003</v>
      </c>
      <c r="E21" s="28">
        <v>19129.405773480001</v>
      </c>
      <c r="G21" s="500"/>
    </row>
    <row r="22" spans="1:8" s="34" customFormat="1" ht="13.15" customHeight="1" x14ac:dyDescent="0.2">
      <c r="A22" s="29" t="s">
        <v>340</v>
      </c>
      <c r="B22" s="518">
        <v>0</v>
      </c>
      <c r="C22" s="44">
        <v>0.32305785408859244</v>
      </c>
      <c r="D22" s="44">
        <v>-0.10100489434145343</v>
      </c>
      <c r="E22" s="31">
        <v>0.15467344614437861</v>
      </c>
    </row>
    <row r="23" spans="1:8" ht="13.15" customHeight="1" x14ac:dyDescent="0.25">
      <c r="A23" s="1" t="s">
        <v>17</v>
      </c>
    </row>
    <row r="24" spans="1:8" ht="13.15" customHeight="1" x14ac:dyDescent="0.25">
      <c r="A24" s="573" t="s">
        <v>500</v>
      </c>
      <c r="B24" s="573"/>
      <c r="C24" s="573"/>
      <c r="D24" s="573"/>
      <c r="E24" s="573"/>
      <c r="F24" s="573"/>
      <c r="G24" s="573"/>
      <c r="H24" s="573"/>
    </row>
    <row r="25" spans="1:8" x14ac:dyDescent="0.25">
      <c r="D25" s="7"/>
      <c r="E25" s="7"/>
    </row>
  </sheetData>
  <mergeCells count="2">
    <mergeCell ref="A24:H24"/>
    <mergeCell ref="A2:E2"/>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opLeftCell="A13" workbookViewId="0">
      <selection activeCell="A12" sqref="A12"/>
    </sheetView>
  </sheetViews>
  <sheetFormatPr defaultColWidth="9.28515625" defaultRowHeight="15" x14ac:dyDescent="0.25"/>
  <cols>
    <col min="1" max="1" width="78.28515625" style="2" customWidth="1"/>
    <col min="2" max="5" width="14.28515625" style="2" customWidth="1"/>
    <col min="6" max="16384" width="9.28515625" style="2"/>
  </cols>
  <sheetData>
    <row r="1" spans="1:5" s="34" customFormat="1" ht="13.15" customHeight="1" x14ac:dyDescent="0.2"/>
    <row r="2" spans="1:5" s="34" customFormat="1" ht="13.15" customHeight="1" x14ac:dyDescent="0.2">
      <c r="A2" s="579" t="s">
        <v>487</v>
      </c>
      <c r="B2" s="579"/>
      <c r="C2" s="579"/>
      <c r="D2" s="579"/>
      <c r="E2" s="579"/>
    </row>
    <row r="3" spans="1:5" s="34" customFormat="1" ht="13.15" customHeight="1" x14ac:dyDescent="0.2"/>
    <row r="4" spans="1:5" s="34" customFormat="1" ht="13.15" customHeight="1" x14ac:dyDescent="0.2">
      <c r="A4" s="11"/>
      <c r="B4" s="12">
        <v>2020</v>
      </c>
      <c r="C4" s="12">
        <v>2021</v>
      </c>
      <c r="D4" s="12">
        <v>2022</v>
      </c>
      <c r="E4" s="13">
        <v>2023</v>
      </c>
    </row>
    <row r="5" spans="1:5" s="34" customFormat="1" ht="13.15" customHeight="1" x14ac:dyDescent="0.2">
      <c r="A5" s="14" t="s">
        <v>289</v>
      </c>
      <c r="B5" s="22"/>
      <c r="C5" s="22"/>
      <c r="D5" s="22"/>
      <c r="E5" s="23"/>
    </row>
    <row r="6" spans="1:5" s="34" customFormat="1" ht="13.15" customHeight="1" x14ac:dyDescent="0.2">
      <c r="A6" s="17" t="s">
        <v>21</v>
      </c>
      <c r="B6" s="18">
        <v>1115.4925189499997</v>
      </c>
      <c r="C6" s="18">
        <v>801.32335450999983</v>
      </c>
      <c r="D6" s="18">
        <v>413.60500180999998</v>
      </c>
      <c r="E6" s="19">
        <v>307.78373755000001</v>
      </c>
    </row>
    <row r="7" spans="1:5" s="34" customFormat="1" ht="13.15" customHeight="1" x14ac:dyDescent="0.2">
      <c r="A7" s="17" t="s">
        <v>223</v>
      </c>
      <c r="B7" s="517">
        <v>0</v>
      </c>
      <c r="C7" s="21">
        <v>-0.28164165971791877</v>
      </c>
      <c r="D7" s="21">
        <v>-0.48384756355576986</v>
      </c>
      <c r="E7" s="20">
        <v>-0.25585102645497426</v>
      </c>
    </row>
    <row r="8" spans="1:5" s="34" customFormat="1" ht="13.15" customHeight="1" x14ac:dyDescent="0.2">
      <c r="A8" s="17" t="s">
        <v>417</v>
      </c>
      <c r="B8" s="21">
        <v>0.11781685554906772</v>
      </c>
      <c r="C8" s="21">
        <v>0.11502196232739104</v>
      </c>
      <c r="D8" s="21">
        <v>5.1938554957849617E-2</v>
      </c>
      <c r="E8" s="20">
        <v>3.8650022359295703E-2</v>
      </c>
    </row>
    <row r="9" spans="1:5" s="34" customFormat="1" ht="13.15" customHeight="1" x14ac:dyDescent="0.2">
      <c r="A9" s="14" t="s">
        <v>408</v>
      </c>
      <c r="B9" s="22"/>
      <c r="C9" s="22"/>
      <c r="D9" s="22"/>
      <c r="E9" s="23"/>
    </row>
    <row r="10" spans="1:5" s="34" customFormat="1" ht="13.15" customHeight="1" x14ac:dyDescent="0.2">
      <c r="A10" s="17" t="s">
        <v>21</v>
      </c>
      <c r="B10" s="18">
        <v>24.362918000000001</v>
      </c>
      <c r="C10" s="18">
        <v>-1.664161</v>
      </c>
      <c r="D10" s="18">
        <v>-151.088538</v>
      </c>
      <c r="E10" s="19">
        <v>32.673839999999998</v>
      </c>
    </row>
    <row r="11" spans="1:5" s="34" customFormat="1" ht="13.15" customHeight="1" x14ac:dyDescent="0.2">
      <c r="A11" s="17" t="s">
        <v>223</v>
      </c>
      <c r="B11" s="517">
        <v>0</v>
      </c>
      <c r="C11" s="21">
        <v>-1.0683071297124589</v>
      </c>
      <c r="D11" s="21">
        <v>89.789615908556925</v>
      </c>
      <c r="E11" s="20">
        <v>-1.2162562457252712</v>
      </c>
    </row>
    <row r="12" spans="1:5" s="34" customFormat="1" ht="13.15" customHeight="1" x14ac:dyDescent="0.2">
      <c r="A12" s="17" t="s">
        <v>417</v>
      </c>
      <c r="B12" s="21">
        <v>2.573179418057972E-3</v>
      </c>
      <c r="C12" s="21">
        <v>-2.3887368659779242E-4</v>
      </c>
      <c r="D12" s="21">
        <v>-1.897298219333193E-2</v>
      </c>
      <c r="E12" s="20">
        <v>4.1030258993423876E-3</v>
      </c>
    </row>
    <row r="13" spans="1:5" s="34" customFormat="1" ht="13.15" customHeight="1" x14ac:dyDescent="0.2">
      <c r="A13" s="14" t="s">
        <v>419</v>
      </c>
      <c r="B13" s="22"/>
      <c r="C13" s="22"/>
      <c r="D13" s="22"/>
      <c r="E13" s="23"/>
    </row>
    <row r="14" spans="1:5" s="34" customFormat="1" ht="13.15" customHeight="1" x14ac:dyDescent="0.2">
      <c r="A14" s="17" t="s">
        <v>21</v>
      </c>
      <c r="B14" s="18">
        <v>2180.3640581999994</v>
      </c>
      <c r="C14" s="18">
        <v>2182.9874061099999</v>
      </c>
      <c r="D14" s="18">
        <v>1979.0600327399995</v>
      </c>
      <c r="E14" s="19">
        <v>2494.2396930199998</v>
      </c>
    </row>
    <row r="15" spans="1:5" s="34" customFormat="1" ht="13.15" customHeight="1" x14ac:dyDescent="0.2">
      <c r="A15" s="17" t="s">
        <v>223</v>
      </c>
      <c r="B15" s="517">
        <v>0</v>
      </c>
      <c r="C15" s="21">
        <v>1.2031696725758323E-3</v>
      </c>
      <c r="D15" s="21">
        <v>-9.3416651328003364E-2</v>
      </c>
      <c r="E15" s="20">
        <v>0.26031532735605611</v>
      </c>
    </row>
    <row r="16" spans="1:5" s="34" customFormat="1" ht="13.15" customHeight="1" x14ac:dyDescent="0.2">
      <c r="A16" s="17" t="s">
        <v>417</v>
      </c>
      <c r="B16" s="21">
        <v>0.23028718967217279</v>
      </c>
      <c r="C16" s="21">
        <v>0.31434603412413098</v>
      </c>
      <c r="D16" s="21">
        <v>0.24852097490486616</v>
      </c>
      <c r="E16" s="20">
        <v>0.31321479384207263</v>
      </c>
    </row>
    <row r="17" spans="1:5" s="34" customFormat="1" ht="13.15" customHeight="1" x14ac:dyDescent="0.2">
      <c r="A17" s="14" t="s">
        <v>420</v>
      </c>
      <c r="B17" s="24"/>
      <c r="C17" s="24"/>
      <c r="D17" s="24"/>
      <c r="E17" s="25"/>
    </row>
    <row r="18" spans="1:5" s="34" customFormat="1" ht="13.15" customHeight="1" x14ac:dyDescent="0.2">
      <c r="A18" s="17" t="s">
        <v>21</v>
      </c>
      <c r="B18" s="18">
        <v>541.91119693999997</v>
      </c>
      <c r="C18" s="18">
        <v>524.56574957999999</v>
      </c>
      <c r="D18" s="18">
        <v>493.90375549999999</v>
      </c>
      <c r="E18" s="19">
        <v>1446.2658765300002</v>
      </c>
    </row>
    <row r="19" spans="1:5" s="34" customFormat="1" ht="13.15" customHeight="1" x14ac:dyDescent="0.2">
      <c r="A19" s="17" t="s">
        <v>223</v>
      </c>
      <c r="B19" s="517">
        <v>0</v>
      </c>
      <c r="C19" s="21">
        <v>-3.200791468776476E-2</v>
      </c>
      <c r="D19" s="21">
        <v>-5.845214656990072E-2</v>
      </c>
      <c r="E19" s="20">
        <v>1.9282342165345212</v>
      </c>
    </row>
    <row r="20" spans="1:5" s="34" customFormat="1" ht="13.15" customHeight="1" x14ac:dyDescent="0.2">
      <c r="A20" s="17" t="s">
        <v>417</v>
      </c>
      <c r="B20" s="21">
        <v>5.7235949256208479E-2</v>
      </c>
      <c r="C20" s="21">
        <v>7.5296172945471612E-2</v>
      </c>
      <c r="D20" s="21">
        <v>6.2022091697791576E-2</v>
      </c>
      <c r="E20" s="20">
        <v>0.18161521109051496</v>
      </c>
    </row>
    <row r="21" spans="1:5" s="34" customFormat="1" ht="13.15" customHeight="1" x14ac:dyDescent="0.2">
      <c r="A21" s="14" t="s">
        <v>421</v>
      </c>
      <c r="B21" s="24"/>
      <c r="C21" s="24"/>
      <c r="D21" s="24"/>
      <c r="E21" s="25"/>
    </row>
    <row r="22" spans="1:5" s="34" customFormat="1" ht="13.15" customHeight="1" x14ac:dyDescent="0.2">
      <c r="A22" s="17" t="s">
        <v>21</v>
      </c>
      <c r="B22" s="18">
        <v>85.648911859999998</v>
      </c>
      <c r="C22" s="18">
        <v>83.89394265</v>
      </c>
      <c r="D22" s="18">
        <v>80.751535969999992</v>
      </c>
      <c r="E22" s="19">
        <v>68.540632979999998</v>
      </c>
    </row>
    <row r="23" spans="1:5" s="34" customFormat="1" ht="13.15" customHeight="1" x14ac:dyDescent="0.2">
      <c r="A23" s="17" t="s">
        <v>223</v>
      </c>
      <c r="B23" s="517">
        <v>0</v>
      </c>
      <c r="C23" s="21">
        <v>-2.0490268608066353E-2</v>
      </c>
      <c r="D23" s="21">
        <v>-3.7456895941938462E-2</v>
      </c>
      <c r="E23" s="20">
        <v>-0.1512157365593203</v>
      </c>
    </row>
    <row r="24" spans="1:5" s="34" customFormat="1" ht="13.15" customHeight="1" x14ac:dyDescent="0.2">
      <c r="A24" s="17" t="s">
        <v>417</v>
      </c>
      <c r="B24" s="21">
        <v>9.046125639679669E-3</v>
      </c>
      <c r="C24" s="21">
        <v>1.2042137367736216E-2</v>
      </c>
      <c r="D24" s="21">
        <v>1.0140394991730032E-2</v>
      </c>
      <c r="E24" s="20">
        <v>8.6070076940531325E-3</v>
      </c>
    </row>
    <row r="25" spans="1:5" s="34" customFormat="1" ht="13.15" customHeight="1" x14ac:dyDescent="0.2">
      <c r="A25" s="14" t="s">
        <v>264</v>
      </c>
      <c r="B25" s="24"/>
      <c r="C25" s="24"/>
      <c r="D25" s="24"/>
      <c r="E25" s="25"/>
    </row>
    <row r="26" spans="1:5" s="34" customFormat="1" ht="13.15" customHeight="1" x14ac:dyDescent="0.2">
      <c r="A26" s="17" t="s">
        <v>21</v>
      </c>
      <c r="B26" s="18">
        <v>3512.4718752467998</v>
      </c>
      <c r="C26" s="18">
        <v>3375.5924002585994</v>
      </c>
      <c r="D26" s="18">
        <v>5147.1203334562006</v>
      </c>
      <c r="E26" s="19">
        <v>6042.4268434400001</v>
      </c>
    </row>
    <row r="27" spans="1:5" s="34" customFormat="1" ht="13.15" customHeight="1" x14ac:dyDescent="0.2">
      <c r="A27" s="17" t="s">
        <v>223</v>
      </c>
      <c r="B27" s="517">
        <v>0</v>
      </c>
      <c r="C27" s="21">
        <v>-3.8969557579327962E-2</v>
      </c>
      <c r="D27" s="21">
        <v>0.52480504845960874</v>
      </c>
      <c r="E27" s="20">
        <v>0.17394318608879633</v>
      </c>
    </row>
    <row r="28" spans="1:5" s="34" customFormat="1" ht="13.15" customHeight="1" x14ac:dyDescent="0.2">
      <c r="A28" s="17" t="s">
        <v>417</v>
      </c>
      <c r="B28" s="21">
        <v>0.36998266865621576</v>
      </c>
      <c r="C28" s="21">
        <v>0.48553256692186786</v>
      </c>
      <c r="D28" s="21">
        <v>0.64635096564109451</v>
      </c>
      <c r="E28" s="20">
        <v>0.75877931193627657</v>
      </c>
    </row>
    <row r="29" spans="1:5" s="34" customFormat="1" ht="13.15" customHeight="1" x14ac:dyDescent="0.2">
      <c r="A29" s="14" t="s">
        <v>422</v>
      </c>
      <c r="B29" s="24"/>
      <c r="C29" s="24"/>
      <c r="D29" s="24"/>
      <c r="E29" s="25"/>
    </row>
    <row r="30" spans="1:5" s="34" customFormat="1" ht="13.15" customHeight="1" x14ac:dyDescent="0.2">
      <c r="A30" s="17" t="s">
        <v>21</v>
      </c>
      <c r="B30" s="18">
        <v>2007.77</v>
      </c>
      <c r="C30" s="18">
        <v>0</v>
      </c>
      <c r="D30" s="18">
        <v>0</v>
      </c>
      <c r="E30" s="19">
        <v>1.1751262006000001</v>
      </c>
    </row>
    <row r="31" spans="1:5" s="34" customFormat="1" ht="13.15" customHeight="1" x14ac:dyDescent="0.2">
      <c r="A31" s="17" t="s">
        <v>223</v>
      </c>
      <c r="B31" s="517">
        <v>0</v>
      </c>
      <c r="C31" s="21" t="s">
        <v>428</v>
      </c>
      <c r="D31" s="21" t="s">
        <v>428</v>
      </c>
      <c r="E31" s="20" t="s">
        <v>428</v>
      </c>
    </row>
    <row r="32" spans="1:5" s="34" customFormat="1" ht="13.15" customHeight="1" x14ac:dyDescent="0.2">
      <c r="A32" s="17" t="s">
        <v>417</v>
      </c>
      <c r="B32" s="21">
        <v>0.21205803180859759</v>
      </c>
      <c r="C32" s="21">
        <v>0</v>
      </c>
      <c r="D32" s="21">
        <v>0</v>
      </c>
      <c r="E32" s="20">
        <v>1.4756677623620665E-4</v>
      </c>
    </row>
    <row r="33" spans="1:8" s="34" customFormat="1" ht="13.15" customHeight="1" x14ac:dyDescent="0.2">
      <c r="A33" s="26" t="s">
        <v>418</v>
      </c>
      <c r="B33" s="27">
        <v>9468.0214791967992</v>
      </c>
      <c r="C33" s="27">
        <v>6966.6986921086</v>
      </c>
      <c r="D33" s="27">
        <v>7963.3521214762004</v>
      </c>
      <c r="E33" s="28">
        <v>10393.1057497206</v>
      </c>
    </row>
    <row r="34" spans="1:8" s="34" customFormat="1" ht="13.15" customHeight="1" x14ac:dyDescent="0.2">
      <c r="A34" s="29" t="s">
        <v>340</v>
      </c>
      <c r="B34" s="518">
        <v>0</v>
      </c>
      <c r="C34" s="44">
        <v>-0.26418642929614411</v>
      </c>
      <c r="D34" s="44">
        <v>0.14305964322765119</v>
      </c>
      <c r="E34" s="31">
        <v>0.30511693959779174</v>
      </c>
    </row>
    <row r="35" spans="1:8" ht="13.15" customHeight="1" x14ac:dyDescent="0.25">
      <c r="A35" s="1" t="s">
        <v>17</v>
      </c>
    </row>
    <row r="36" spans="1:8" ht="13.15" customHeight="1" x14ac:dyDescent="0.25">
      <c r="A36" s="594" t="s">
        <v>500</v>
      </c>
      <c r="B36" s="594"/>
      <c r="C36" s="594"/>
      <c r="D36" s="594"/>
      <c r="E36" s="594"/>
      <c r="F36" s="33"/>
      <c r="G36" s="33"/>
      <c r="H36" s="33"/>
    </row>
  </sheetData>
  <mergeCells count="2">
    <mergeCell ref="A2:E2"/>
    <mergeCell ref="A36:E36"/>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opLeftCell="A16" zoomScaleNormal="100" workbookViewId="0">
      <selection activeCell="A12" sqref="A12"/>
    </sheetView>
  </sheetViews>
  <sheetFormatPr defaultColWidth="9.28515625" defaultRowHeight="12.75" x14ac:dyDescent="0.2"/>
  <cols>
    <col min="1" max="1" width="139.85546875" style="34" bestFit="1" customWidth="1"/>
    <col min="2" max="5" width="14.28515625" style="34" customWidth="1"/>
    <col min="6" max="16384" width="9.28515625" style="34"/>
  </cols>
  <sheetData>
    <row r="1" spans="1:7" ht="13.15" customHeight="1" x14ac:dyDescent="0.2"/>
    <row r="2" spans="1:7" ht="13.15" customHeight="1" x14ac:dyDescent="0.2">
      <c r="A2" s="579" t="s">
        <v>488</v>
      </c>
      <c r="B2" s="579"/>
      <c r="C2" s="579"/>
      <c r="D2" s="579"/>
      <c r="E2" s="579"/>
    </row>
    <row r="3" spans="1:7" ht="13.15" customHeight="1" x14ac:dyDescent="0.2"/>
    <row r="4" spans="1:7" ht="13.15" customHeight="1" x14ac:dyDescent="0.2">
      <c r="A4" s="72"/>
      <c r="B4" s="85">
        <v>2020</v>
      </c>
      <c r="C4" s="516">
        <v>2021</v>
      </c>
      <c r="D4" s="516">
        <v>2022</v>
      </c>
      <c r="E4" s="515">
        <v>2023</v>
      </c>
    </row>
    <row r="5" spans="1:7" ht="13.15" customHeight="1" x14ac:dyDescent="0.2">
      <c r="A5" s="73"/>
      <c r="B5" s="74" t="s">
        <v>146</v>
      </c>
      <c r="C5" s="74" t="s">
        <v>146</v>
      </c>
      <c r="D5" s="74" t="s">
        <v>146</v>
      </c>
      <c r="E5" s="75" t="s">
        <v>146</v>
      </c>
    </row>
    <row r="6" spans="1:7" s="35" customFormat="1" ht="13.15" customHeight="1" x14ac:dyDescent="0.2">
      <c r="A6" s="76" t="s">
        <v>277</v>
      </c>
      <c r="B6" s="64">
        <v>5556</v>
      </c>
      <c r="C6" s="64">
        <v>5428</v>
      </c>
      <c r="D6" s="64">
        <v>6450</v>
      </c>
      <c r="E6" s="463">
        <v>13894</v>
      </c>
      <c r="F6" s="561"/>
      <c r="G6" s="64"/>
    </row>
    <row r="7" spans="1:7" s="35" customFormat="1" ht="13.15" customHeight="1" x14ac:dyDescent="0.2">
      <c r="A7" s="76" t="s">
        <v>278</v>
      </c>
      <c r="B7" s="64">
        <v>-1448</v>
      </c>
      <c r="C7" s="64">
        <v>-1390</v>
      </c>
      <c r="D7" s="64">
        <v>-1674</v>
      </c>
      <c r="E7" s="463">
        <v>-5047</v>
      </c>
      <c r="F7" s="561"/>
      <c r="G7" s="64"/>
    </row>
    <row r="8" spans="1:7" s="35" customFormat="1" ht="13.15" customHeight="1" x14ac:dyDescent="0.2">
      <c r="A8" s="77" t="s">
        <v>156</v>
      </c>
      <c r="B8" s="78">
        <v>4108</v>
      </c>
      <c r="C8" s="78">
        <v>4038</v>
      </c>
      <c r="D8" s="78">
        <v>4776</v>
      </c>
      <c r="E8" s="527">
        <v>8847</v>
      </c>
      <c r="F8" s="561"/>
      <c r="G8" s="561"/>
    </row>
    <row r="9" spans="1:7" s="35" customFormat="1" ht="13.15" customHeight="1" x14ac:dyDescent="0.2">
      <c r="A9" s="76" t="s">
        <v>315</v>
      </c>
      <c r="B9" s="64">
        <v>2590</v>
      </c>
      <c r="C9" s="64">
        <v>2818</v>
      </c>
      <c r="D9" s="64">
        <v>3022</v>
      </c>
      <c r="E9" s="463">
        <v>2915</v>
      </c>
    </row>
    <row r="10" spans="1:7" s="35" customFormat="1" ht="13.15" customHeight="1" x14ac:dyDescent="0.2">
      <c r="A10" s="76" t="s">
        <v>316</v>
      </c>
      <c r="B10" s="64">
        <v>-451</v>
      </c>
      <c r="C10" s="64">
        <v>-475</v>
      </c>
      <c r="D10" s="64">
        <v>-526</v>
      </c>
      <c r="E10" s="463">
        <v>-486</v>
      </c>
    </row>
    <row r="11" spans="1:7" s="35" customFormat="1" ht="13.15" customHeight="1" x14ac:dyDescent="0.2">
      <c r="A11" s="81" t="s">
        <v>157</v>
      </c>
      <c r="B11" s="60">
        <v>2139</v>
      </c>
      <c r="C11" s="60">
        <v>2343</v>
      </c>
      <c r="D11" s="60">
        <v>2496</v>
      </c>
      <c r="E11" s="528">
        <v>2429</v>
      </c>
      <c r="F11" s="561"/>
    </row>
    <row r="12" spans="1:7" s="35" customFormat="1" ht="13.15" customHeight="1" x14ac:dyDescent="0.2">
      <c r="A12" s="76" t="s">
        <v>271</v>
      </c>
      <c r="B12" s="64">
        <v>392</v>
      </c>
      <c r="C12" s="64">
        <v>302</v>
      </c>
      <c r="D12" s="64">
        <v>-72</v>
      </c>
      <c r="E12" s="463">
        <v>28</v>
      </c>
    </row>
    <row r="13" spans="1:7" s="35" customFormat="1" ht="13.15" customHeight="1" x14ac:dyDescent="0.2">
      <c r="A13" s="76" t="s">
        <v>272</v>
      </c>
      <c r="B13" s="35">
        <v>-696</v>
      </c>
      <c r="C13" s="64">
        <v>230</v>
      </c>
      <c r="D13" s="64">
        <v>268</v>
      </c>
      <c r="E13" s="463">
        <v>172</v>
      </c>
    </row>
    <row r="14" spans="1:7" s="35" customFormat="1" ht="13.15" customHeight="1" x14ac:dyDescent="0.2">
      <c r="A14" s="76" t="s">
        <v>273</v>
      </c>
      <c r="B14" s="64">
        <v>-13</v>
      </c>
      <c r="C14" s="64">
        <v>8</v>
      </c>
      <c r="D14" s="64">
        <v>-6</v>
      </c>
      <c r="E14" s="463">
        <v>90</v>
      </c>
    </row>
    <row r="15" spans="1:7" s="35" customFormat="1" ht="13.15" customHeight="1" x14ac:dyDescent="0.2">
      <c r="A15" s="76" t="s">
        <v>274</v>
      </c>
      <c r="B15" s="64">
        <v>151</v>
      </c>
      <c r="C15" s="64">
        <v>54</v>
      </c>
      <c r="D15" s="64">
        <v>126</v>
      </c>
      <c r="E15" s="463">
        <v>55</v>
      </c>
    </row>
    <row r="16" spans="1:7" s="35" customFormat="1" ht="13.15" customHeight="1" x14ac:dyDescent="0.2">
      <c r="A16" s="81" t="s">
        <v>158</v>
      </c>
      <c r="B16" s="60">
        <v>-166</v>
      </c>
      <c r="C16" s="60">
        <v>594</v>
      </c>
      <c r="D16" s="60">
        <v>316</v>
      </c>
      <c r="E16" s="528">
        <v>345</v>
      </c>
    </row>
    <row r="17" spans="1:8" s="35" customFormat="1" ht="13.15" customHeight="1" x14ac:dyDescent="0.2">
      <c r="A17" s="76" t="s">
        <v>313</v>
      </c>
      <c r="B17" s="64">
        <v>128</v>
      </c>
      <c r="C17" s="64">
        <v>317</v>
      </c>
      <c r="D17" s="64">
        <v>414</v>
      </c>
      <c r="E17" s="463">
        <v>382</v>
      </c>
    </row>
    <row r="18" spans="1:8" s="35" customFormat="1" ht="13.15" customHeight="1" x14ac:dyDescent="0.2">
      <c r="A18" s="76" t="s">
        <v>275</v>
      </c>
      <c r="B18" s="64">
        <v>35</v>
      </c>
      <c r="C18" s="64">
        <v>18</v>
      </c>
      <c r="D18" s="64">
        <v>178</v>
      </c>
      <c r="E18" s="463">
        <v>138</v>
      </c>
    </row>
    <row r="19" spans="1:8" s="35" customFormat="1" ht="13.15" customHeight="1" x14ac:dyDescent="0.2">
      <c r="A19" s="76" t="s">
        <v>276</v>
      </c>
      <c r="B19" s="64">
        <v>184</v>
      </c>
      <c r="C19" s="64">
        <v>206</v>
      </c>
      <c r="D19" s="64">
        <v>197</v>
      </c>
      <c r="E19" s="463">
        <v>220</v>
      </c>
    </row>
    <row r="20" spans="1:8" s="35" customFormat="1" ht="13.15" customHeight="1" x14ac:dyDescent="0.2">
      <c r="A20" s="81" t="s">
        <v>159</v>
      </c>
      <c r="B20" s="60">
        <v>347</v>
      </c>
      <c r="C20" s="60">
        <v>541</v>
      </c>
      <c r="D20" s="60">
        <v>789</v>
      </c>
      <c r="E20" s="528">
        <v>740</v>
      </c>
    </row>
    <row r="21" spans="1:8" s="35" customFormat="1" ht="13.15" customHeight="1" x14ac:dyDescent="0.2">
      <c r="A21" s="77" t="s">
        <v>150</v>
      </c>
      <c r="B21" s="95">
        <v>6428</v>
      </c>
      <c r="C21" s="95">
        <v>7516</v>
      </c>
      <c r="D21" s="95">
        <v>8377</v>
      </c>
      <c r="E21" s="529">
        <v>12361</v>
      </c>
      <c r="G21" s="561"/>
    </row>
    <row r="22" spans="1:8" s="35" customFormat="1" ht="13.15" customHeight="1" x14ac:dyDescent="0.2">
      <c r="A22" s="76" t="s">
        <v>154</v>
      </c>
      <c r="B22" s="64">
        <v>-2202</v>
      </c>
      <c r="C22" s="64">
        <v>-2147</v>
      </c>
      <c r="D22" s="64">
        <v>-2461</v>
      </c>
      <c r="E22" s="463">
        <v>-2434</v>
      </c>
    </row>
    <row r="23" spans="1:8" s="35" customFormat="1" ht="13.15" customHeight="1" x14ac:dyDescent="0.2">
      <c r="A23" s="76" t="s">
        <v>155</v>
      </c>
      <c r="B23" s="64">
        <v>-1221</v>
      </c>
      <c r="C23" s="64">
        <v>-1209</v>
      </c>
      <c r="D23" s="64">
        <v>-1268</v>
      </c>
      <c r="E23" s="463">
        <v>-1389</v>
      </c>
    </row>
    <row r="24" spans="1:8" s="35" customFormat="1" ht="13.15" customHeight="1" x14ac:dyDescent="0.2">
      <c r="A24" s="76" t="s">
        <v>279</v>
      </c>
      <c r="B24" s="64">
        <v>-411</v>
      </c>
      <c r="C24" s="64">
        <v>-439</v>
      </c>
      <c r="D24" s="64">
        <v>-475</v>
      </c>
      <c r="E24" s="463">
        <v>-462</v>
      </c>
      <c r="G24" s="561"/>
      <c r="H24" s="561"/>
    </row>
    <row r="25" spans="1:8" s="35" customFormat="1" ht="13.15" customHeight="1" x14ac:dyDescent="0.2">
      <c r="A25" s="81" t="s">
        <v>280</v>
      </c>
      <c r="B25" s="60">
        <v>-3834</v>
      </c>
      <c r="C25" s="60">
        <v>-3795</v>
      </c>
      <c r="D25" s="60">
        <v>-4204</v>
      </c>
      <c r="E25" s="528">
        <v>-4285</v>
      </c>
      <c r="G25" s="561"/>
    </row>
    <row r="26" spans="1:8" s="35" customFormat="1" ht="13.15" customHeight="1" x14ac:dyDescent="0.2">
      <c r="A26" s="77" t="s">
        <v>152</v>
      </c>
      <c r="B26" s="95">
        <v>2594</v>
      </c>
      <c r="C26" s="95">
        <v>3721</v>
      </c>
      <c r="D26" s="95">
        <v>4173</v>
      </c>
      <c r="E26" s="529">
        <v>8076</v>
      </c>
    </row>
    <row r="27" spans="1:8" s="35" customFormat="1" ht="13.15" customHeight="1" x14ac:dyDescent="0.2">
      <c r="A27" s="76" t="s">
        <v>281</v>
      </c>
      <c r="B27" s="64">
        <v>-273</v>
      </c>
      <c r="C27" s="64">
        <v>-598</v>
      </c>
      <c r="D27" s="64">
        <v>-138</v>
      </c>
      <c r="E27" s="463">
        <v>-609</v>
      </c>
    </row>
    <row r="28" spans="1:8" s="35" customFormat="1" ht="13.15" customHeight="1" x14ac:dyDescent="0.2">
      <c r="A28" s="76" t="s">
        <v>282</v>
      </c>
      <c r="B28" s="64">
        <v>-2089</v>
      </c>
      <c r="C28" s="64">
        <v>-858</v>
      </c>
      <c r="D28" s="64">
        <v>-534</v>
      </c>
      <c r="E28" s="463">
        <v>-849</v>
      </c>
      <c r="G28" s="561"/>
    </row>
    <row r="29" spans="1:8" s="35" customFormat="1" ht="13.15" customHeight="1" x14ac:dyDescent="0.2">
      <c r="A29" s="76" t="s">
        <v>283</v>
      </c>
      <c r="B29" s="64">
        <v>-129</v>
      </c>
      <c r="C29" s="64">
        <v>47</v>
      </c>
      <c r="D29" s="64">
        <v>114</v>
      </c>
      <c r="E29" s="463">
        <v>-74</v>
      </c>
    </row>
    <row r="30" spans="1:8" ht="13.15" customHeight="1" x14ac:dyDescent="0.2">
      <c r="A30" s="76" t="s">
        <v>284</v>
      </c>
      <c r="B30" s="64">
        <v>-315</v>
      </c>
      <c r="C30" s="64">
        <v>-84</v>
      </c>
      <c r="D30" s="64">
        <v>-23</v>
      </c>
      <c r="E30" s="463">
        <v>-76</v>
      </c>
    </row>
    <row r="31" spans="1:8" ht="13.15" customHeight="1" x14ac:dyDescent="0.2">
      <c r="A31" s="82" t="s">
        <v>160</v>
      </c>
      <c r="B31" s="60">
        <v>-2806</v>
      </c>
      <c r="C31" s="60">
        <v>-1493</v>
      </c>
      <c r="D31" s="60">
        <v>-581</v>
      </c>
      <c r="E31" s="528">
        <v>-1608</v>
      </c>
      <c r="F31" s="347"/>
      <c r="G31" s="561"/>
    </row>
    <row r="32" spans="1:8" ht="13.15" customHeight="1" x14ac:dyDescent="0.2">
      <c r="A32" s="76" t="s">
        <v>367</v>
      </c>
      <c r="B32" s="18">
        <v>0</v>
      </c>
      <c r="C32" s="18">
        <v>0</v>
      </c>
      <c r="D32" s="18">
        <v>0</v>
      </c>
      <c r="E32" s="19">
        <v>0</v>
      </c>
    </row>
    <row r="33" spans="1:7" ht="13.15" customHeight="1" x14ac:dyDescent="0.2">
      <c r="A33" s="76" t="s">
        <v>285</v>
      </c>
      <c r="B33" s="64">
        <v>106</v>
      </c>
      <c r="C33" s="64">
        <v>18</v>
      </c>
      <c r="D33" s="64">
        <v>36</v>
      </c>
      <c r="E33" s="463">
        <v>1</v>
      </c>
    </row>
    <row r="34" spans="1:7" ht="13.15" customHeight="1" x14ac:dyDescent="0.2">
      <c r="A34" s="76" t="s">
        <v>286</v>
      </c>
      <c r="B34" s="64">
        <v>51</v>
      </c>
      <c r="C34" s="64">
        <v>37</v>
      </c>
      <c r="D34" s="64">
        <v>49</v>
      </c>
      <c r="E34" s="463">
        <v>39</v>
      </c>
    </row>
    <row r="35" spans="1:7" ht="13.15" customHeight="1" x14ac:dyDescent="0.2">
      <c r="A35" s="82" t="s">
        <v>159</v>
      </c>
      <c r="B35" s="60">
        <v>157</v>
      </c>
      <c r="C35" s="60">
        <v>55</v>
      </c>
      <c r="D35" s="60">
        <v>85</v>
      </c>
      <c r="E35" s="528">
        <v>40</v>
      </c>
    </row>
    <row r="36" spans="1:7" s="35" customFormat="1" ht="13.15" customHeight="1" x14ac:dyDescent="0.2">
      <c r="A36" s="77" t="s">
        <v>153</v>
      </c>
      <c r="B36" s="95">
        <v>-55</v>
      </c>
      <c r="C36" s="95">
        <v>2283</v>
      </c>
      <c r="D36" s="95">
        <v>3677</v>
      </c>
      <c r="E36" s="529">
        <v>6508</v>
      </c>
    </row>
    <row r="37" spans="1:7" ht="13.15" customHeight="1" x14ac:dyDescent="0.2">
      <c r="A37" s="76" t="s">
        <v>287</v>
      </c>
      <c r="B37" s="64">
        <v>-402</v>
      </c>
      <c r="C37" s="64">
        <v>-624</v>
      </c>
      <c r="D37" s="64">
        <v>-813</v>
      </c>
      <c r="E37" s="463">
        <v>-1700</v>
      </c>
    </row>
    <row r="38" spans="1:7" ht="13.15" customHeight="1" x14ac:dyDescent="0.2">
      <c r="A38" s="76" t="s">
        <v>288</v>
      </c>
      <c r="B38" s="64">
        <v>-41</v>
      </c>
      <c r="C38" s="64">
        <v>1</v>
      </c>
      <c r="D38" s="18">
        <v>0</v>
      </c>
      <c r="E38" s="463">
        <v>1</v>
      </c>
    </row>
    <row r="39" spans="1:7" ht="13.15" customHeight="1" x14ac:dyDescent="0.2">
      <c r="A39" s="83" t="s">
        <v>368</v>
      </c>
      <c r="B39" s="93">
        <v>-498</v>
      </c>
      <c r="C39" s="93">
        <v>1660</v>
      </c>
      <c r="D39" s="93">
        <v>2864</v>
      </c>
      <c r="E39" s="530">
        <v>4809</v>
      </c>
    </row>
    <row r="40" spans="1:7" ht="13.15" customHeight="1" x14ac:dyDescent="0.2">
      <c r="A40" s="1" t="s">
        <v>17</v>
      </c>
      <c r="B40" s="1"/>
      <c r="C40" s="1"/>
      <c r="D40" s="1"/>
      <c r="E40" s="1"/>
      <c r="F40" s="1"/>
      <c r="G40" s="1"/>
    </row>
    <row r="41" spans="1:7" ht="13.15" customHeight="1" x14ac:dyDescent="0.2">
      <c r="A41" s="573" t="s">
        <v>500</v>
      </c>
      <c r="B41" s="573"/>
      <c r="C41" s="573"/>
      <c r="D41" s="573"/>
      <c r="E41" s="573"/>
      <c r="F41" s="573"/>
      <c r="G41" s="573"/>
    </row>
  </sheetData>
  <mergeCells count="2">
    <mergeCell ref="A2:E2"/>
    <mergeCell ref="A41:G41"/>
  </mergeCells>
  <hyperlinks>
    <hyperlink ref="A2:E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63"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12" sqref="A12"/>
    </sheetView>
  </sheetViews>
  <sheetFormatPr defaultColWidth="9.28515625" defaultRowHeight="12.75" x14ac:dyDescent="0.2"/>
  <cols>
    <col min="1" max="1" width="49.7109375" style="34" customWidth="1"/>
    <col min="2" max="5" width="10.7109375" style="34" customWidth="1"/>
    <col min="6" max="16384" width="9.28515625" style="34"/>
  </cols>
  <sheetData>
    <row r="1" spans="1:7" ht="13.15" customHeight="1" x14ac:dyDescent="0.2"/>
    <row r="2" spans="1:7" ht="13.15" customHeight="1" x14ac:dyDescent="0.2">
      <c r="A2" s="579" t="s">
        <v>489</v>
      </c>
      <c r="B2" s="579"/>
      <c r="C2" s="579"/>
      <c r="D2" s="579"/>
      <c r="E2" s="579"/>
    </row>
    <row r="3" spans="1:7" ht="13.15" customHeight="1" x14ac:dyDescent="0.2"/>
    <row r="4" spans="1:7" ht="13.15" customHeight="1" x14ac:dyDescent="0.2">
      <c r="A4" s="86"/>
      <c r="B4" s="87">
        <v>2020</v>
      </c>
      <c r="C4" s="88">
        <v>2021</v>
      </c>
      <c r="D4" s="88">
        <v>2022</v>
      </c>
      <c r="E4" s="526">
        <v>2023</v>
      </c>
    </row>
    <row r="5" spans="1:7" ht="13.15" customHeight="1" x14ac:dyDescent="0.2">
      <c r="A5" s="73"/>
      <c r="B5" s="74" t="s">
        <v>146</v>
      </c>
      <c r="C5" s="74" t="s">
        <v>146</v>
      </c>
      <c r="D5" s="74" t="s">
        <v>146</v>
      </c>
      <c r="E5" s="75" t="s">
        <v>146</v>
      </c>
    </row>
    <row r="6" spans="1:7" ht="13.15" customHeight="1" x14ac:dyDescent="0.2">
      <c r="A6" s="77" t="s">
        <v>277</v>
      </c>
      <c r="B6" s="78"/>
      <c r="C6" s="78"/>
      <c r="D6" s="78"/>
      <c r="E6" s="527"/>
    </row>
    <row r="7" spans="1:7" s="35" customFormat="1" ht="13.15" customHeight="1" x14ac:dyDescent="0.2">
      <c r="A7" s="89" t="s">
        <v>290</v>
      </c>
      <c r="B7" s="64">
        <v>250.19966785999998</v>
      </c>
      <c r="C7" s="64">
        <v>183.32463233999999</v>
      </c>
      <c r="D7" s="64">
        <v>150.21733240000003</v>
      </c>
      <c r="E7" s="463">
        <v>396.74755974999999</v>
      </c>
      <c r="G7" s="64"/>
    </row>
    <row r="8" spans="1:7" s="35" customFormat="1" ht="13.15" customHeight="1" x14ac:dyDescent="0.2">
      <c r="A8" s="90" t="s">
        <v>235</v>
      </c>
      <c r="B8" s="64">
        <v>901.43267623000008</v>
      </c>
      <c r="C8" s="64">
        <v>834.13663272999997</v>
      </c>
      <c r="D8" s="64">
        <v>1066.65517845</v>
      </c>
      <c r="E8" s="463">
        <v>1934.7246888100001</v>
      </c>
      <c r="G8" s="64"/>
    </row>
    <row r="9" spans="1:7" s="35" customFormat="1" ht="13.15" customHeight="1" x14ac:dyDescent="0.2">
      <c r="A9" s="90" t="s">
        <v>236</v>
      </c>
      <c r="B9" s="64">
        <v>3726.3144872299999</v>
      </c>
      <c r="C9" s="64">
        <v>3607.1351069599991</v>
      </c>
      <c r="D9" s="64">
        <v>4345.4473347099993</v>
      </c>
      <c r="E9" s="463">
        <v>9068.7028104000001</v>
      </c>
      <c r="G9" s="64"/>
    </row>
    <row r="10" spans="1:7" s="35" customFormat="1" ht="13.15" customHeight="1" x14ac:dyDescent="0.2">
      <c r="A10" s="90" t="s">
        <v>237</v>
      </c>
      <c r="B10" s="64">
        <v>193.62730547999999</v>
      </c>
      <c r="C10" s="64">
        <v>188.63017956000002</v>
      </c>
      <c r="D10" s="64">
        <v>314.14806665000003</v>
      </c>
      <c r="E10" s="463">
        <v>1289.67914849</v>
      </c>
      <c r="G10" s="64"/>
    </row>
    <row r="11" spans="1:7" s="35" customFormat="1" ht="13.15" customHeight="1" x14ac:dyDescent="0.2">
      <c r="A11" s="90" t="s">
        <v>148</v>
      </c>
      <c r="B11" s="64">
        <v>190.66142753</v>
      </c>
      <c r="C11" s="64">
        <v>382.73324618999999</v>
      </c>
      <c r="D11" s="64">
        <v>289.68470583000004</v>
      </c>
      <c r="E11" s="463">
        <v>33.036178999999997</v>
      </c>
      <c r="G11" s="64"/>
    </row>
    <row r="12" spans="1:7" s="35" customFormat="1" ht="13.15" customHeight="1" x14ac:dyDescent="0.2">
      <c r="A12" s="89" t="s">
        <v>289</v>
      </c>
      <c r="B12" s="64">
        <v>294.00666318999998</v>
      </c>
      <c r="C12" s="64">
        <v>232.43775281000001</v>
      </c>
      <c r="D12" s="64">
        <v>284.00900992999993</v>
      </c>
      <c r="E12" s="463">
        <v>1171.58338323</v>
      </c>
      <c r="G12" s="64"/>
    </row>
    <row r="13" spans="1:7" s="35" customFormat="1" ht="13.15" customHeight="1" x14ac:dyDescent="0.2">
      <c r="A13" s="81" t="s">
        <v>6</v>
      </c>
      <c r="B13" s="60">
        <v>5556.2422275199997</v>
      </c>
      <c r="C13" s="60">
        <v>5428.3975505899989</v>
      </c>
      <c r="D13" s="60">
        <v>6450.1616279699992</v>
      </c>
      <c r="E13" s="528">
        <v>13894.47376968</v>
      </c>
      <c r="G13" s="561"/>
    </row>
    <row r="14" spans="1:7" ht="13.15" customHeight="1" x14ac:dyDescent="0.2">
      <c r="A14" s="77" t="s">
        <v>278</v>
      </c>
      <c r="B14" s="78"/>
      <c r="C14" s="78"/>
      <c r="D14" s="78"/>
      <c r="E14" s="527"/>
    </row>
    <row r="15" spans="1:7" ht="13.15" customHeight="1" x14ac:dyDescent="0.2">
      <c r="A15" s="89" t="s">
        <v>290</v>
      </c>
      <c r="B15" s="64">
        <v>225.82743660999998</v>
      </c>
      <c r="C15" s="64">
        <v>161.19524268000001</v>
      </c>
      <c r="D15" s="64">
        <v>141.92468513</v>
      </c>
      <c r="E15" s="463">
        <v>442.30518791000003</v>
      </c>
      <c r="G15" s="64"/>
    </row>
    <row r="16" spans="1:7" ht="13.15" customHeight="1" x14ac:dyDescent="0.2">
      <c r="A16" s="90" t="s">
        <v>235</v>
      </c>
      <c r="B16" s="64">
        <v>80.818519260000002</v>
      </c>
      <c r="C16" s="64">
        <v>74.739769469999999</v>
      </c>
      <c r="D16" s="64">
        <v>79.968001430000001</v>
      </c>
      <c r="E16" s="463">
        <v>58.705611370000007</v>
      </c>
      <c r="G16" s="64"/>
    </row>
    <row r="17" spans="1:7" ht="13.15" customHeight="1" x14ac:dyDescent="0.2">
      <c r="A17" s="90" t="s">
        <v>236</v>
      </c>
      <c r="B17" s="64">
        <v>35.677599239999992</v>
      </c>
      <c r="C17" s="64">
        <v>83.523810060000002</v>
      </c>
      <c r="D17" s="64">
        <v>90.361532639999979</v>
      </c>
      <c r="E17" s="463">
        <v>86.392499879999988</v>
      </c>
      <c r="G17" s="64"/>
    </row>
    <row r="18" spans="1:7" ht="13.15" customHeight="1" x14ac:dyDescent="0.2">
      <c r="A18" s="90" t="s">
        <v>237</v>
      </c>
      <c r="B18" s="64">
        <v>1.9033798799999999</v>
      </c>
      <c r="C18" s="64">
        <v>12.95346234</v>
      </c>
      <c r="D18" s="64">
        <v>45.604560730000003</v>
      </c>
      <c r="E18" s="463">
        <v>1.852738E-2</v>
      </c>
      <c r="G18" s="64"/>
    </row>
    <row r="19" spans="1:7" ht="13.15" customHeight="1" x14ac:dyDescent="0.2">
      <c r="A19" s="90" t="s">
        <v>148</v>
      </c>
      <c r="B19" s="64">
        <v>424.59298430999996</v>
      </c>
      <c r="C19" s="64">
        <v>382.50831132000008</v>
      </c>
      <c r="D19" s="64">
        <v>423.68200429000001</v>
      </c>
      <c r="E19" s="463">
        <v>2301.0518736700005</v>
      </c>
      <c r="G19" s="64"/>
    </row>
    <row r="20" spans="1:7" ht="13.15" customHeight="1" x14ac:dyDescent="0.2">
      <c r="A20" s="90" t="s">
        <v>262</v>
      </c>
      <c r="B20" s="64">
        <v>281.75650330000002</v>
      </c>
      <c r="C20" s="64">
        <v>287.75279471000005</v>
      </c>
      <c r="D20" s="64">
        <v>382.89767124999997</v>
      </c>
      <c r="E20" s="463">
        <v>550.63773902000003</v>
      </c>
      <c r="G20" s="64"/>
    </row>
    <row r="21" spans="1:7" ht="13.15" customHeight="1" x14ac:dyDescent="0.2">
      <c r="A21" s="90" t="s">
        <v>263</v>
      </c>
      <c r="B21" s="64">
        <v>37.239497560000004</v>
      </c>
      <c r="C21" s="64">
        <v>43.046221549999999</v>
      </c>
      <c r="D21" s="64">
        <v>74.619438169999995</v>
      </c>
      <c r="E21" s="463">
        <v>194.95034414</v>
      </c>
      <c r="G21" s="64"/>
    </row>
    <row r="22" spans="1:7" ht="13.15" customHeight="1" x14ac:dyDescent="0.2">
      <c r="A22" s="89" t="s">
        <v>289</v>
      </c>
      <c r="B22" s="64">
        <v>286.24210209000006</v>
      </c>
      <c r="C22" s="64">
        <v>265.21535684999998</v>
      </c>
      <c r="D22" s="64">
        <v>376.18571979000001</v>
      </c>
      <c r="E22" s="463">
        <v>1271.82410994</v>
      </c>
      <c r="G22" s="64"/>
    </row>
    <row r="23" spans="1:7" ht="13.15" customHeight="1" x14ac:dyDescent="0.2">
      <c r="A23" s="89" t="s">
        <v>264</v>
      </c>
      <c r="B23" s="64">
        <v>73.772491029999998</v>
      </c>
      <c r="C23" s="64">
        <v>79.014065719999991</v>
      </c>
      <c r="D23" s="64">
        <v>57.353296550000003</v>
      </c>
      <c r="E23" s="463">
        <v>141.39796669000003</v>
      </c>
      <c r="G23" s="64"/>
    </row>
    <row r="24" spans="1:7" ht="13.15" customHeight="1" x14ac:dyDescent="0.2">
      <c r="A24" s="82" t="s">
        <v>6</v>
      </c>
      <c r="B24" s="60">
        <v>1447.8305132800001</v>
      </c>
      <c r="C24" s="60">
        <v>1389.9490347000001</v>
      </c>
      <c r="D24" s="60">
        <v>1673.5969099800002</v>
      </c>
      <c r="E24" s="528">
        <v>5047.2838600000014</v>
      </c>
      <c r="G24" s="561"/>
    </row>
    <row r="25" spans="1:7" ht="13.15" customHeight="1" x14ac:dyDescent="0.2">
      <c r="A25" s="83" t="s">
        <v>156</v>
      </c>
      <c r="B25" s="93">
        <v>4108.4117142399991</v>
      </c>
      <c r="C25" s="93">
        <v>4038.4485158899988</v>
      </c>
      <c r="D25" s="93">
        <v>4775.5647179899988</v>
      </c>
      <c r="E25" s="530">
        <v>8847.1899096799989</v>
      </c>
      <c r="G25" s="561"/>
    </row>
    <row r="26" spans="1:7" ht="13.15" customHeight="1" x14ac:dyDescent="0.2">
      <c r="A26" s="1" t="s">
        <v>17</v>
      </c>
      <c r="B26" s="1"/>
      <c r="C26" s="1"/>
      <c r="D26" s="1"/>
      <c r="E26" s="1"/>
      <c r="F26" s="1"/>
      <c r="G26" s="1"/>
    </row>
    <row r="27" spans="1:7" ht="13.15" customHeight="1" x14ac:dyDescent="0.2">
      <c r="A27" s="573" t="s">
        <v>500</v>
      </c>
      <c r="B27" s="573"/>
      <c r="C27" s="573"/>
      <c r="D27" s="573"/>
      <c r="E27" s="573"/>
      <c r="F27" s="573"/>
      <c r="G27" s="573"/>
    </row>
    <row r="28" spans="1:7" x14ac:dyDescent="0.2">
      <c r="A28" s="615"/>
      <c r="B28" s="615"/>
      <c r="C28" s="615"/>
      <c r="D28" s="615"/>
      <c r="E28" s="615"/>
    </row>
    <row r="29" spans="1:7" x14ac:dyDescent="0.2">
      <c r="A29" s="92"/>
      <c r="B29" s="92"/>
      <c r="C29" s="92"/>
      <c r="D29" s="92"/>
      <c r="E29" s="92"/>
    </row>
  </sheetData>
  <mergeCells count="3">
    <mergeCell ref="A2:E2"/>
    <mergeCell ref="A28:E28"/>
    <mergeCell ref="A27:G27"/>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opLeftCell="A7" workbookViewId="0">
      <selection activeCell="A12" sqref="A12"/>
    </sheetView>
  </sheetViews>
  <sheetFormatPr defaultColWidth="9.28515625" defaultRowHeight="12.75" x14ac:dyDescent="0.2"/>
  <cols>
    <col min="1" max="1" width="57.28515625" style="34" customWidth="1"/>
    <col min="2" max="5" width="10.7109375" style="34" customWidth="1"/>
    <col min="6" max="16384" width="9.28515625" style="34"/>
  </cols>
  <sheetData>
    <row r="1" spans="1:5" ht="13.15" customHeight="1" x14ac:dyDescent="0.2"/>
    <row r="2" spans="1:5" ht="13.15" customHeight="1" x14ac:dyDescent="0.2">
      <c r="A2" s="579" t="s">
        <v>510</v>
      </c>
      <c r="B2" s="579"/>
      <c r="C2" s="579"/>
      <c r="D2" s="579"/>
      <c r="E2" s="579"/>
    </row>
    <row r="3" spans="1:5" ht="13.15" customHeight="1" x14ac:dyDescent="0.2"/>
    <row r="4" spans="1:5" ht="13.15" customHeight="1" x14ac:dyDescent="0.2">
      <c r="A4" s="86"/>
      <c r="B4" s="87">
        <v>2020</v>
      </c>
      <c r="C4" s="88">
        <v>2021</v>
      </c>
      <c r="D4" s="88">
        <v>2022</v>
      </c>
      <c r="E4" s="94">
        <v>2023</v>
      </c>
    </row>
    <row r="5" spans="1:5" ht="13.15" customHeight="1" x14ac:dyDescent="0.2">
      <c r="A5" s="73"/>
      <c r="B5" s="74" t="s">
        <v>146</v>
      </c>
      <c r="C5" s="74" t="s">
        <v>146</v>
      </c>
      <c r="D5" s="74" t="s">
        <v>146</v>
      </c>
      <c r="E5" s="75" t="s">
        <v>146</v>
      </c>
    </row>
    <row r="6" spans="1:5" ht="13.15" customHeight="1" x14ac:dyDescent="0.2">
      <c r="A6" s="77" t="s">
        <v>315</v>
      </c>
      <c r="B6" s="78"/>
      <c r="C6" s="78"/>
      <c r="D6" s="78"/>
      <c r="E6" s="527"/>
    </row>
    <row r="7" spans="1:5" s="35" customFormat="1" ht="13.15" customHeight="1" x14ac:dyDescent="0.2">
      <c r="A7" s="89" t="s">
        <v>291</v>
      </c>
      <c r="B7" s="64">
        <v>110.90784403000001</v>
      </c>
      <c r="C7" s="64">
        <v>97.30007384000001</v>
      </c>
      <c r="D7" s="64">
        <v>106.30276988999998</v>
      </c>
      <c r="E7" s="463">
        <v>99.513260389999999</v>
      </c>
    </row>
    <row r="8" spans="1:5" s="35" customFormat="1" ht="13.15" customHeight="1" x14ac:dyDescent="0.2">
      <c r="A8" s="90" t="s">
        <v>292</v>
      </c>
      <c r="B8" s="64">
        <v>101.23511131999999</v>
      </c>
      <c r="C8" s="64">
        <v>105.86407147</v>
      </c>
      <c r="D8" s="64">
        <v>121.15799704999999</v>
      </c>
      <c r="E8" s="463">
        <v>115.46086115999999</v>
      </c>
    </row>
    <row r="9" spans="1:5" s="35" customFormat="1" ht="13.15" customHeight="1" x14ac:dyDescent="0.2">
      <c r="A9" s="90" t="s">
        <v>293</v>
      </c>
      <c r="B9" s="64">
        <v>46.407641299999995</v>
      </c>
      <c r="C9" s="64">
        <v>60.458471430000003</v>
      </c>
      <c r="D9" s="64">
        <v>59.491928669999993</v>
      </c>
      <c r="E9" s="463">
        <v>57.876062640000001</v>
      </c>
    </row>
    <row r="10" spans="1:5" s="35" customFormat="1" ht="13.15" customHeight="1" x14ac:dyDescent="0.2">
      <c r="A10" s="90" t="s">
        <v>294</v>
      </c>
      <c r="B10" s="64">
        <v>66.976076580000012</v>
      </c>
      <c r="C10" s="64">
        <v>51.566092619999999</v>
      </c>
      <c r="D10" s="64">
        <v>49.269020599999998</v>
      </c>
      <c r="E10" s="463">
        <v>51.729556070000008</v>
      </c>
    </row>
    <row r="11" spans="1:5" s="35" customFormat="1" ht="13.15" customHeight="1" x14ac:dyDescent="0.2">
      <c r="A11" s="90" t="s">
        <v>295</v>
      </c>
      <c r="B11" s="64">
        <v>7.9775080000000003</v>
      </c>
      <c r="C11" s="64">
        <v>9.5467910000000007</v>
      </c>
      <c r="D11" s="64">
        <v>10.715512</v>
      </c>
      <c r="E11" s="463">
        <v>8.9277110000000004</v>
      </c>
    </row>
    <row r="12" spans="1:5" s="35" customFormat="1" ht="13.15" customHeight="1" x14ac:dyDescent="0.2">
      <c r="A12" s="90" t="s">
        <v>296</v>
      </c>
      <c r="B12" s="64">
        <v>927.85413395</v>
      </c>
      <c r="C12" s="64">
        <v>997.76541939999993</v>
      </c>
      <c r="D12" s="64">
        <v>1114.90407815</v>
      </c>
      <c r="E12" s="463">
        <v>1087.0865200399999</v>
      </c>
    </row>
    <row r="13" spans="1:5" s="35" customFormat="1" ht="13.15" customHeight="1" x14ac:dyDescent="0.2">
      <c r="A13" s="90" t="s">
        <v>297</v>
      </c>
      <c r="B13" s="64">
        <v>476.37610254999998</v>
      </c>
      <c r="C13" s="64">
        <v>544.26492569000004</v>
      </c>
      <c r="D13" s="64">
        <v>581.78571914999998</v>
      </c>
      <c r="E13" s="463">
        <v>582.14915946999997</v>
      </c>
    </row>
    <row r="14" spans="1:5" s="35" customFormat="1" ht="13.15" customHeight="1" x14ac:dyDescent="0.2">
      <c r="A14" s="90" t="s">
        <v>298</v>
      </c>
      <c r="B14" s="64">
        <v>33.315835110000002</v>
      </c>
      <c r="C14" s="64">
        <v>32.787264159999999</v>
      </c>
      <c r="D14" s="64">
        <v>30.644257879999998</v>
      </c>
      <c r="E14" s="463">
        <v>33.209494720000002</v>
      </c>
    </row>
    <row r="15" spans="1:5" s="35" customFormat="1" ht="13.15" customHeight="1" x14ac:dyDescent="0.2">
      <c r="A15" s="90" t="s">
        <v>299</v>
      </c>
      <c r="B15" s="64">
        <v>27.4672488</v>
      </c>
      <c r="C15" s="64">
        <v>36.989921850000002</v>
      </c>
      <c r="D15" s="64">
        <v>35.632514780000001</v>
      </c>
      <c r="E15" s="463">
        <v>47.059533730000005</v>
      </c>
    </row>
    <row r="16" spans="1:5" s="35" customFormat="1" ht="13.15" customHeight="1" x14ac:dyDescent="0.2">
      <c r="A16" s="90" t="s">
        <v>300</v>
      </c>
      <c r="B16" s="64">
        <v>52.819013449999993</v>
      </c>
      <c r="C16" s="64">
        <v>54.329253659999999</v>
      </c>
      <c r="D16" s="64">
        <v>56.499095320000002</v>
      </c>
      <c r="E16" s="463">
        <v>34.450689659999995</v>
      </c>
    </row>
    <row r="17" spans="1:8" s="35" customFormat="1" ht="13.15" customHeight="1" x14ac:dyDescent="0.2">
      <c r="A17" s="90" t="s">
        <v>301</v>
      </c>
      <c r="B17" s="64">
        <v>116.44630801000001</v>
      </c>
      <c r="C17" s="64">
        <v>104.52745062000001</v>
      </c>
      <c r="D17" s="64">
        <v>108.28882636</v>
      </c>
      <c r="E17" s="463">
        <v>104.32406630000001</v>
      </c>
    </row>
    <row r="18" spans="1:8" s="35" customFormat="1" ht="13.15" customHeight="1" x14ac:dyDescent="0.2">
      <c r="A18" s="90" t="s">
        <v>509</v>
      </c>
      <c r="B18" s="64">
        <v>157.56218677999999</v>
      </c>
      <c r="C18" s="64">
        <v>176.42350221000001</v>
      </c>
      <c r="D18" s="64">
        <v>181.43000913999998</v>
      </c>
      <c r="E18" s="463">
        <v>146.83757459</v>
      </c>
    </row>
    <row r="19" spans="1:8" s="35" customFormat="1" ht="13.15" customHeight="1" x14ac:dyDescent="0.2">
      <c r="A19" s="90" t="s">
        <v>302</v>
      </c>
      <c r="B19" s="64">
        <v>464.47026520000003</v>
      </c>
      <c r="C19" s="64">
        <v>545.83730274999994</v>
      </c>
      <c r="D19" s="64">
        <v>565.44611153000005</v>
      </c>
      <c r="E19" s="463">
        <v>546.55122741000002</v>
      </c>
    </row>
    <row r="20" spans="1:8" s="35" customFormat="1" ht="13.15" customHeight="1" x14ac:dyDescent="0.2">
      <c r="A20" s="81" t="s">
        <v>6</v>
      </c>
      <c r="B20" s="60">
        <v>2589.8152750800004</v>
      </c>
      <c r="C20" s="60">
        <v>2817.6605406999997</v>
      </c>
      <c r="D20" s="60">
        <v>3021.5678405199997</v>
      </c>
      <c r="E20" s="528">
        <v>2915.17571718</v>
      </c>
      <c r="H20" s="64"/>
    </row>
    <row r="21" spans="1:8" ht="13.15" customHeight="1" x14ac:dyDescent="0.2">
      <c r="A21" s="77" t="s">
        <v>316</v>
      </c>
      <c r="B21" s="78"/>
      <c r="C21" s="78"/>
      <c r="D21" s="78"/>
      <c r="E21" s="527"/>
    </row>
    <row r="22" spans="1:8" ht="13.15" customHeight="1" x14ac:dyDescent="0.2">
      <c r="A22" s="89" t="s">
        <v>292</v>
      </c>
      <c r="B22" s="64">
        <v>21.089685579999998</v>
      </c>
      <c r="C22" s="64">
        <v>23.098634520000004</v>
      </c>
      <c r="D22" s="64">
        <v>23.84123812</v>
      </c>
      <c r="E22" s="463">
        <v>22.541771789999999</v>
      </c>
    </row>
    <row r="23" spans="1:8" ht="13.15" customHeight="1" x14ac:dyDescent="0.2">
      <c r="A23" s="90" t="s">
        <v>294</v>
      </c>
      <c r="B23" s="64">
        <v>5.8346259900000002</v>
      </c>
      <c r="C23" s="64">
        <v>6.0602795</v>
      </c>
      <c r="D23" s="64">
        <v>5.4832568500000001</v>
      </c>
      <c r="E23" s="463">
        <v>6.1640041000000005</v>
      </c>
    </row>
    <row r="24" spans="1:8" ht="13.15" customHeight="1" x14ac:dyDescent="0.2">
      <c r="A24" s="90" t="s">
        <v>299</v>
      </c>
      <c r="B24" s="64">
        <v>6.5571093099999995</v>
      </c>
      <c r="C24" s="64">
        <v>5.7880536399999993</v>
      </c>
      <c r="D24" s="64">
        <v>4.9708344599999998</v>
      </c>
      <c r="E24" s="463">
        <v>4.7354091</v>
      </c>
    </row>
    <row r="25" spans="1:8" ht="13.15" customHeight="1" x14ac:dyDescent="0.2">
      <c r="A25" s="90" t="s">
        <v>304</v>
      </c>
      <c r="B25" s="64">
        <v>1.869</v>
      </c>
      <c r="C25" s="64">
        <v>1.8235399999999999</v>
      </c>
      <c r="D25" s="64">
        <v>3.5830000000000002</v>
      </c>
      <c r="E25" s="463">
        <v>2.4710000000000001</v>
      </c>
    </row>
    <row r="26" spans="1:8" ht="13.15" customHeight="1" x14ac:dyDescent="0.2">
      <c r="A26" s="90" t="s">
        <v>303</v>
      </c>
      <c r="B26" s="64">
        <v>10.267641469999999</v>
      </c>
      <c r="C26" s="64">
        <v>10.080643090000001</v>
      </c>
      <c r="D26" s="64">
        <v>17.844641509999999</v>
      </c>
      <c r="E26" s="463">
        <v>17.025951469999999</v>
      </c>
    </row>
    <row r="27" spans="1:8" ht="13.15" customHeight="1" x14ac:dyDescent="0.2">
      <c r="A27" s="90" t="s">
        <v>302</v>
      </c>
      <c r="B27" s="64">
        <v>405.60368968</v>
      </c>
      <c r="C27" s="64">
        <v>427.92670648000001</v>
      </c>
      <c r="D27" s="64">
        <v>470.2416772900001</v>
      </c>
      <c r="E27" s="463">
        <v>433.32893014000007</v>
      </c>
    </row>
    <row r="28" spans="1:8" ht="13.15" customHeight="1" x14ac:dyDescent="0.2">
      <c r="A28" s="82" t="s">
        <v>6</v>
      </c>
      <c r="B28" s="60">
        <v>451.22175203</v>
      </c>
      <c r="C28" s="60">
        <v>474.77785723</v>
      </c>
      <c r="D28" s="60">
        <v>525.96464823000008</v>
      </c>
      <c r="E28" s="528">
        <v>486.26706660000008</v>
      </c>
    </row>
    <row r="29" spans="1:8" ht="13.15" customHeight="1" x14ac:dyDescent="0.2">
      <c r="A29" s="83" t="s">
        <v>314</v>
      </c>
      <c r="B29" s="93">
        <v>2138.5935230500004</v>
      </c>
      <c r="C29" s="93">
        <v>2342.8826834699998</v>
      </c>
      <c r="D29" s="93">
        <v>2495.6031922899997</v>
      </c>
      <c r="E29" s="530">
        <v>2428.9086505800001</v>
      </c>
    </row>
    <row r="30" spans="1:8" ht="13.15" customHeight="1" x14ac:dyDescent="0.2">
      <c r="A30" s="1" t="s">
        <v>17</v>
      </c>
      <c r="B30" s="1"/>
      <c r="C30" s="1"/>
      <c r="D30" s="1"/>
      <c r="E30" s="1"/>
      <c r="F30" s="1"/>
      <c r="G30" s="1"/>
    </row>
    <row r="31" spans="1:8" ht="13.15" customHeight="1" x14ac:dyDescent="0.2">
      <c r="A31" s="573" t="s">
        <v>500</v>
      </c>
      <c r="B31" s="573"/>
      <c r="C31" s="573"/>
      <c r="D31" s="573"/>
      <c r="E31" s="573"/>
      <c r="F31" s="573"/>
      <c r="G31" s="573"/>
    </row>
    <row r="32" spans="1:8" x14ac:dyDescent="0.2">
      <c r="A32" s="92"/>
      <c r="B32" s="92"/>
      <c r="C32" s="92"/>
      <c r="D32" s="92"/>
      <c r="E32" s="92"/>
    </row>
    <row r="33" spans="1:5" x14ac:dyDescent="0.2">
      <c r="A33" s="92"/>
      <c r="B33" s="92"/>
      <c r="C33" s="92"/>
      <c r="D33" s="92"/>
      <c r="E33" s="92"/>
    </row>
    <row r="35" spans="1:5" x14ac:dyDescent="0.2">
      <c r="B35" s="508"/>
      <c r="C35" s="508"/>
      <c r="D35" s="508"/>
      <c r="E35" s="508"/>
    </row>
    <row r="36" spans="1:5" x14ac:dyDescent="0.2">
      <c r="B36" s="508"/>
      <c r="C36" s="508"/>
      <c r="D36" s="508"/>
      <c r="E36" s="508"/>
    </row>
  </sheetData>
  <mergeCells count="2">
    <mergeCell ref="A2:E2"/>
    <mergeCell ref="A31:G31"/>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topLeftCell="A4" workbookViewId="0">
      <selection activeCell="A12" sqref="A12"/>
    </sheetView>
  </sheetViews>
  <sheetFormatPr defaultColWidth="9.28515625" defaultRowHeight="12.75" x14ac:dyDescent="0.2"/>
  <cols>
    <col min="1" max="1" width="67.7109375" style="34" customWidth="1"/>
    <col min="2" max="5" width="14.28515625" style="34" customWidth="1"/>
    <col min="6" max="16384" width="9.28515625" style="34"/>
  </cols>
  <sheetData>
    <row r="1" spans="1:5" ht="13.15" customHeight="1" x14ac:dyDescent="0.2"/>
    <row r="2" spans="1:5" ht="13.15" customHeight="1" x14ac:dyDescent="0.2">
      <c r="A2" s="579" t="s">
        <v>511</v>
      </c>
      <c r="B2" s="579"/>
      <c r="C2" s="579"/>
      <c r="D2" s="579"/>
      <c r="E2" s="579"/>
    </row>
    <row r="3" spans="1:5" ht="13.15" customHeight="1" x14ac:dyDescent="0.2"/>
    <row r="4" spans="1:5" ht="13.15" customHeight="1" x14ac:dyDescent="0.2">
      <c r="A4" s="86"/>
      <c r="B4" s="87">
        <v>2020</v>
      </c>
      <c r="C4" s="88">
        <v>2021</v>
      </c>
      <c r="D4" s="88">
        <v>2022</v>
      </c>
      <c r="E4" s="526">
        <v>2023</v>
      </c>
    </row>
    <row r="5" spans="1:5" ht="13.15" customHeight="1" x14ac:dyDescent="0.2">
      <c r="A5" s="73"/>
      <c r="B5" s="74" t="s">
        <v>146</v>
      </c>
      <c r="C5" s="74" t="s">
        <v>146</v>
      </c>
      <c r="D5" s="74" t="s">
        <v>146</v>
      </c>
      <c r="E5" s="75" t="s">
        <v>146</v>
      </c>
    </row>
    <row r="6" spans="1:5" ht="26.1" customHeight="1" x14ac:dyDescent="0.2">
      <c r="A6" s="77" t="s">
        <v>271</v>
      </c>
      <c r="B6" s="78"/>
      <c r="C6" s="78"/>
      <c r="D6" s="78"/>
      <c r="E6" s="527"/>
    </row>
    <row r="7" spans="1:5" s="35" customFormat="1" ht="13.15" customHeight="1" x14ac:dyDescent="0.2">
      <c r="A7" s="89" t="s">
        <v>235</v>
      </c>
      <c r="B7" s="64">
        <v>388.77625541000003</v>
      </c>
      <c r="C7" s="64">
        <v>306.60488693000002</v>
      </c>
      <c r="D7" s="64">
        <v>-39.690636060000003</v>
      </c>
      <c r="E7" s="463">
        <v>10.473260229999998</v>
      </c>
    </row>
    <row r="8" spans="1:5" s="35" customFormat="1" ht="13.15" customHeight="1" x14ac:dyDescent="0.2">
      <c r="A8" s="90" t="s">
        <v>236</v>
      </c>
      <c r="B8" s="64">
        <v>1.888356870000002</v>
      </c>
      <c r="C8" s="64">
        <v>-5.2575689500000005</v>
      </c>
      <c r="D8" s="64">
        <v>-32.247188049999998</v>
      </c>
      <c r="E8" s="463">
        <v>11.270466059999999</v>
      </c>
    </row>
    <row r="9" spans="1:5" s="35" customFormat="1" ht="13.15" customHeight="1" x14ac:dyDescent="0.2">
      <c r="A9" s="90" t="s">
        <v>262</v>
      </c>
      <c r="B9" s="64">
        <v>0</v>
      </c>
      <c r="C9" s="18">
        <v>0</v>
      </c>
      <c r="D9" s="18">
        <v>0</v>
      </c>
      <c r="E9" s="19">
        <v>0</v>
      </c>
    </row>
    <row r="10" spans="1:5" s="35" customFormat="1" ht="13.15" customHeight="1" x14ac:dyDescent="0.2">
      <c r="A10" s="90" t="s">
        <v>306</v>
      </c>
      <c r="B10" s="48">
        <v>0.60587952</v>
      </c>
      <c r="C10" s="67">
        <v>4.3908090000000025E-2</v>
      </c>
      <c r="D10" s="48">
        <v>-0.28693865999999996</v>
      </c>
      <c r="E10" s="49">
        <v>6.4669067</v>
      </c>
    </row>
    <row r="11" spans="1:5" s="35" customFormat="1" ht="13.15" customHeight="1" x14ac:dyDescent="0.2">
      <c r="A11" s="81" t="s">
        <v>6</v>
      </c>
      <c r="B11" s="64">
        <v>392.2704918</v>
      </c>
      <c r="C11" s="64">
        <v>302.39122607000002</v>
      </c>
      <c r="D11" s="64">
        <v>-72.224762770000012</v>
      </c>
      <c r="E11" s="463">
        <v>28.210632989999997</v>
      </c>
    </row>
    <row r="12" spans="1:5" s="35" customFormat="1" ht="26.1" customHeight="1" x14ac:dyDescent="0.2">
      <c r="A12" s="77" t="s">
        <v>272</v>
      </c>
      <c r="B12" s="78"/>
      <c r="C12" s="78"/>
      <c r="D12" s="78"/>
      <c r="E12" s="527"/>
    </row>
    <row r="13" spans="1:5" s="35" customFormat="1" ht="13.15" customHeight="1" x14ac:dyDescent="0.2">
      <c r="A13" s="90" t="s">
        <v>147</v>
      </c>
      <c r="B13" s="64">
        <v>-97.988261300000005</v>
      </c>
      <c r="C13" s="64">
        <v>293.36227346000004</v>
      </c>
      <c r="D13" s="64">
        <v>41.312560920000003</v>
      </c>
      <c r="E13" s="463">
        <v>252.57778420000002</v>
      </c>
    </row>
    <row r="14" spans="1:5" s="35" customFormat="1" ht="13.15" customHeight="1" x14ac:dyDescent="0.2">
      <c r="A14" s="89" t="s">
        <v>307</v>
      </c>
      <c r="B14" s="64">
        <v>-499.47158494999996</v>
      </c>
      <c r="C14" s="64">
        <v>44.209378969999996</v>
      </c>
      <c r="D14" s="64">
        <v>53.255174429999997</v>
      </c>
      <c r="E14" s="463">
        <v>3.3389293799999988</v>
      </c>
    </row>
    <row r="15" spans="1:5" s="35" customFormat="1" ht="13.15" customHeight="1" x14ac:dyDescent="0.2">
      <c r="A15" s="89" t="s">
        <v>235</v>
      </c>
      <c r="B15" s="64">
        <v>-105.40439333000002</v>
      </c>
      <c r="C15" s="64">
        <v>81.653960010000006</v>
      </c>
      <c r="D15" s="64">
        <v>-98.131751509999987</v>
      </c>
      <c r="E15" s="463">
        <v>50.298318170000002</v>
      </c>
    </row>
    <row r="16" spans="1:5" s="35" customFormat="1" ht="13.15" customHeight="1" x14ac:dyDescent="0.2">
      <c r="A16" s="90" t="s">
        <v>236</v>
      </c>
      <c r="B16" s="64">
        <v>1.9549236200000002</v>
      </c>
      <c r="C16" s="64">
        <v>1.4346469799999999</v>
      </c>
      <c r="D16" s="64">
        <v>93.70261029000001</v>
      </c>
      <c r="E16" s="463">
        <v>35.568657120000005</v>
      </c>
    </row>
    <row r="17" spans="1:7" s="35" customFormat="1" ht="13.15" customHeight="1" x14ac:dyDescent="0.2">
      <c r="A17" s="90" t="s">
        <v>261</v>
      </c>
      <c r="B17" s="18">
        <v>0</v>
      </c>
      <c r="C17" s="18">
        <v>0</v>
      </c>
      <c r="D17" s="64">
        <v>0</v>
      </c>
      <c r="E17" s="19">
        <v>0</v>
      </c>
    </row>
    <row r="18" spans="1:7" s="35" customFormat="1" ht="13.15" customHeight="1" x14ac:dyDescent="0.2">
      <c r="A18" s="90" t="s">
        <v>305</v>
      </c>
      <c r="B18" s="64">
        <v>1.1290519299999999</v>
      </c>
      <c r="C18" s="64">
        <v>2.3087700000000013E-2</v>
      </c>
      <c r="D18" s="18">
        <v>6.1817623499999996</v>
      </c>
      <c r="E18" s="19">
        <v>-3.9847860600000002</v>
      </c>
    </row>
    <row r="19" spans="1:7" s="35" customFormat="1" ht="13.15" customHeight="1" x14ac:dyDescent="0.2">
      <c r="A19" s="90" t="s">
        <v>262</v>
      </c>
      <c r="B19" s="64">
        <v>0.17338547000000001</v>
      </c>
      <c r="C19" s="18">
        <v>-192.19283290000001</v>
      </c>
      <c r="D19" s="64">
        <v>166.32314500000001</v>
      </c>
      <c r="E19" s="19">
        <v>-171.04479879000002</v>
      </c>
    </row>
    <row r="20" spans="1:7" s="35" customFormat="1" ht="13.15" customHeight="1" x14ac:dyDescent="0.2">
      <c r="A20" s="90" t="s">
        <v>306</v>
      </c>
      <c r="B20" s="64">
        <v>3.7375885499999999</v>
      </c>
      <c r="C20" s="64">
        <v>1.5968735000000001</v>
      </c>
      <c r="D20" s="64">
        <v>6.0716174899999995</v>
      </c>
      <c r="E20" s="19">
        <v>5.6044574799999545</v>
      </c>
    </row>
    <row r="21" spans="1:7" s="35" customFormat="1" ht="13.15" customHeight="1" x14ac:dyDescent="0.2">
      <c r="A21" s="81" t="s">
        <v>6</v>
      </c>
      <c r="B21" s="60">
        <v>-695.86929000999999</v>
      </c>
      <c r="C21" s="60">
        <v>230.08738772000004</v>
      </c>
      <c r="D21" s="60">
        <v>267.71511897000005</v>
      </c>
      <c r="E21" s="528">
        <v>172.35856150000001</v>
      </c>
    </row>
    <row r="22" spans="1:7" ht="13.15" customHeight="1" x14ac:dyDescent="0.2">
      <c r="A22" s="77" t="s">
        <v>273</v>
      </c>
      <c r="B22" s="78"/>
      <c r="C22" s="78"/>
      <c r="D22" s="78"/>
      <c r="E22" s="527"/>
    </row>
    <row r="23" spans="1:7" ht="13.15" customHeight="1" x14ac:dyDescent="0.2">
      <c r="A23" s="89" t="s">
        <v>308</v>
      </c>
      <c r="B23" s="64">
        <v>-445.17150541999996</v>
      </c>
      <c r="C23" s="64">
        <v>426.62167198000003</v>
      </c>
      <c r="D23" s="64">
        <v>3429.0186793400003</v>
      </c>
      <c r="E23" s="463">
        <v>-613.52564026000005</v>
      </c>
    </row>
    <row r="24" spans="1:7" ht="13.15" customHeight="1" x14ac:dyDescent="0.2">
      <c r="A24" s="89" t="s">
        <v>309</v>
      </c>
      <c r="B24" s="67">
        <v>431.83425160000002</v>
      </c>
      <c r="C24" s="67">
        <v>-418.15335741999996</v>
      </c>
      <c r="D24" s="67">
        <v>-3435.2237202299998</v>
      </c>
      <c r="E24" s="550">
        <v>703.79768798000009</v>
      </c>
    </row>
    <row r="25" spans="1:7" ht="13.15" customHeight="1" x14ac:dyDescent="0.2">
      <c r="A25" s="81" t="s">
        <v>6</v>
      </c>
      <c r="B25" s="64">
        <v>-13.337253819999944</v>
      </c>
      <c r="C25" s="64">
        <v>8.4683145600000671</v>
      </c>
      <c r="D25" s="64">
        <v>-6.2050408899995091</v>
      </c>
      <c r="E25" s="463">
        <v>90.272047720000046</v>
      </c>
    </row>
    <row r="26" spans="1:7" ht="13.15" customHeight="1" x14ac:dyDescent="0.2">
      <c r="A26" s="77" t="s">
        <v>274</v>
      </c>
      <c r="B26" s="84">
        <v>151</v>
      </c>
      <c r="C26" s="84">
        <v>54</v>
      </c>
      <c r="D26" s="84">
        <v>126</v>
      </c>
      <c r="E26" s="551">
        <v>55</v>
      </c>
    </row>
    <row r="27" spans="1:7" ht="13.15" customHeight="1" x14ac:dyDescent="0.2">
      <c r="A27" s="83" t="s">
        <v>310</v>
      </c>
      <c r="B27" s="93">
        <v>-165.93605202999993</v>
      </c>
      <c r="C27" s="93">
        <v>593.94692835000012</v>
      </c>
      <c r="D27" s="93">
        <v>316.28531531000056</v>
      </c>
      <c r="E27" s="530">
        <v>344.84124221000002</v>
      </c>
    </row>
    <row r="28" spans="1:7" s="1" customFormat="1" ht="13.15" customHeight="1" x14ac:dyDescent="0.2">
      <c r="A28" s="1" t="s">
        <v>17</v>
      </c>
    </row>
    <row r="29" spans="1:7" s="1" customFormat="1" ht="13.15" customHeight="1" x14ac:dyDescent="0.2">
      <c r="A29" s="573" t="s">
        <v>500</v>
      </c>
      <c r="B29" s="573"/>
      <c r="C29" s="573"/>
      <c r="D29" s="573"/>
      <c r="E29" s="573"/>
      <c r="F29" s="573"/>
      <c r="G29" s="573"/>
    </row>
    <row r="30" spans="1:7" x14ac:dyDescent="0.2">
      <c r="A30" s="615"/>
      <c r="B30" s="615"/>
      <c r="C30" s="615"/>
      <c r="D30" s="615"/>
      <c r="E30" s="615"/>
    </row>
  </sheetData>
  <mergeCells count="3">
    <mergeCell ref="A2:E2"/>
    <mergeCell ref="A30:E30"/>
    <mergeCell ref="A29:G29"/>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12" sqref="A12"/>
    </sheetView>
  </sheetViews>
  <sheetFormatPr defaultColWidth="9.28515625" defaultRowHeight="12.75" x14ac:dyDescent="0.2"/>
  <cols>
    <col min="1" max="1" width="72" style="34" customWidth="1"/>
    <col min="2" max="3" width="10.7109375" style="34" customWidth="1"/>
    <col min="4" max="16384" width="9.28515625" style="34"/>
  </cols>
  <sheetData>
    <row r="1" spans="1:3" ht="13.15" customHeight="1" x14ac:dyDescent="0.2"/>
    <row r="2" spans="1:3" ht="39" customHeight="1" x14ac:dyDescent="0.2">
      <c r="A2" s="579" t="s">
        <v>512</v>
      </c>
      <c r="B2" s="579"/>
      <c r="C2" s="579"/>
    </row>
    <row r="4" spans="1:3" ht="13.15" customHeight="1" x14ac:dyDescent="0.2">
      <c r="A4" s="96"/>
      <c r="B4" s="87">
        <v>2022</v>
      </c>
      <c r="C4" s="94">
        <v>2023</v>
      </c>
    </row>
    <row r="5" spans="1:3" ht="13.15" customHeight="1" x14ac:dyDescent="0.2">
      <c r="A5" s="73"/>
      <c r="B5" s="74" t="s">
        <v>146</v>
      </c>
      <c r="C5" s="75" t="s">
        <v>146</v>
      </c>
    </row>
    <row r="6" spans="1:3" ht="13.15" customHeight="1" x14ac:dyDescent="0.2">
      <c r="A6" s="97" t="s">
        <v>369</v>
      </c>
      <c r="B6" s="479">
        <v>3670</v>
      </c>
      <c r="C6" s="98">
        <v>6470</v>
      </c>
    </row>
    <row r="7" spans="1:3" s="35" customFormat="1" ht="13.15" customHeight="1" x14ac:dyDescent="0.2">
      <c r="A7" s="89" t="s">
        <v>161</v>
      </c>
      <c r="B7" s="99"/>
      <c r="C7" s="100"/>
    </row>
    <row r="8" spans="1:3" s="35" customFormat="1" ht="13.15" customHeight="1" x14ac:dyDescent="0.2">
      <c r="A8" s="101" t="s">
        <v>162</v>
      </c>
      <c r="B8" s="102"/>
      <c r="C8" s="100"/>
    </row>
    <row r="9" spans="1:3" s="35" customFormat="1" ht="13.15" customHeight="1" x14ac:dyDescent="0.2">
      <c r="A9" s="103" t="s">
        <v>163</v>
      </c>
      <c r="B9" s="64">
        <v>-702</v>
      </c>
      <c r="C9" s="463">
        <v>-399</v>
      </c>
    </row>
    <row r="10" spans="1:3" s="35" customFormat="1" ht="13.15" customHeight="1" x14ac:dyDescent="0.2">
      <c r="A10" s="103" t="s">
        <v>164</v>
      </c>
      <c r="B10" s="64">
        <v>-386</v>
      </c>
      <c r="C10" s="110">
        <v>-364</v>
      </c>
    </row>
    <row r="11" spans="1:3" s="35" customFormat="1" ht="13.15" customHeight="1" x14ac:dyDescent="0.2">
      <c r="A11" s="103" t="s">
        <v>165</v>
      </c>
      <c r="B11" s="64">
        <v>-7</v>
      </c>
      <c r="C11" s="110">
        <v>-6</v>
      </c>
    </row>
    <row r="12" spans="1:3" s="35" customFormat="1" ht="13.15" customHeight="1" x14ac:dyDescent="0.2">
      <c r="A12" s="103" t="s">
        <v>166</v>
      </c>
      <c r="B12" s="64">
        <v>-35</v>
      </c>
      <c r="C12" s="110">
        <v>-19</v>
      </c>
    </row>
    <row r="13" spans="1:3" s="35" customFormat="1" ht="13.15" customHeight="1" x14ac:dyDescent="0.2">
      <c r="A13" s="103" t="s">
        <v>167</v>
      </c>
      <c r="B13" s="64">
        <v>-215</v>
      </c>
      <c r="C13" s="110">
        <v>388</v>
      </c>
    </row>
    <row r="14" spans="1:3" s="35" customFormat="1" ht="13.15" customHeight="1" x14ac:dyDescent="0.2">
      <c r="A14" s="103" t="s">
        <v>168</v>
      </c>
      <c r="B14" s="64">
        <v>49</v>
      </c>
      <c r="C14" s="110">
        <v>62</v>
      </c>
    </row>
    <row r="15" spans="1:3" s="35" customFormat="1" ht="13.15" customHeight="1" x14ac:dyDescent="0.2">
      <c r="A15" s="103" t="s">
        <v>169</v>
      </c>
      <c r="B15" s="64">
        <v>-67</v>
      </c>
      <c r="C15" s="110">
        <v>-489</v>
      </c>
    </row>
    <row r="16" spans="1:3" s="35" customFormat="1" ht="13.15" customHeight="1" x14ac:dyDescent="0.2">
      <c r="A16" s="103" t="s">
        <v>170</v>
      </c>
      <c r="B16" s="64">
        <v>-1749</v>
      </c>
      <c r="C16" s="463">
        <v>-1185</v>
      </c>
    </row>
    <row r="17" spans="1:6" s="35" customFormat="1" ht="13.15" customHeight="1" x14ac:dyDescent="0.2">
      <c r="A17" s="103" t="s">
        <v>370</v>
      </c>
      <c r="B17" s="64">
        <v>342</v>
      </c>
      <c r="C17" s="112">
        <v>-297.13686463999994</v>
      </c>
    </row>
    <row r="18" spans="1:6" s="35" customFormat="1" ht="13.15" customHeight="1" x14ac:dyDescent="0.2">
      <c r="A18" s="81"/>
      <c r="B18" s="102"/>
      <c r="C18" s="110"/>
    </row>
    <row r="19" spans="1:6" ht="13.15" customHeight="1" x14ac:dyDescent="0.2">
      <c r="A19" s="97" t="s">
        <v>171</v>
      </c>
      <c r="B19" s="95">
        <v>900</v>
      </c>
      <c r="C19" s="111">
        <v>4160.8631353600003</v>
      </c>
    </row>
    <row r="20" spans="1:6" ht="13.15" customHeight="1" x14ac:dyDescent="0.2">
      <c r="A20" s="101" t="s">
        <v>172</v>
      </c>
      <c r="B20" s="102">
        <v>-203</v>
      </c>
      <c r="C20" s="112">
        <v>-541.37419185336444</v>
      </c>
      <c r="F20" s="64"/>
    </row>
    <row r="21" spans="1:6" ht="13.15" customHeight="1" x14ac:dyDescent="0.2">
      <c r="A21" s="97" t="s">
        <v>371</v>
      </c>
      <c r="B21" s="105">
        <v>985</v>
      </c>
      <c r="C21" s="106">
        <v>3618.8061575263896</v>
      </c>
    </row>
    <row r="22" spans="1:6" ht="13.15" customHeight="1" x14ac:dyDescent="0.2">
      <c r="A22" s="101" t="s">
        <v>173</v>
      </c>
      <c r="B22" s="102">
        <v>209</v>
      </c>
      <c r="C22" s="104">
        <v>759.38562850604183</v>
      </c>
    </row>
    <row r="23" spans="1:6" ht="13.15" customHeight="1" x14ac:dyDescent="0.2">
      <c r="A23" s="107" t="s">
        <v>174</v>
      </c>
      <c r="B23" s="108">
        <v>0.21218274111675126</v>
      </c>
      <c r="C23" s="109">
        <v>0.2098442401858614</v>
      </c>
    </row>
    <row r="24" spans="1:6" s="1" customFormat="1" ht="13.15" customHeight="1" x14ac:dyDescent="0.2">
      <c r="A24" s="1" t="s">
        <v>17</v>
      </c>
    </row>
    <row r="25" spans="1:6" s="1" customFormat="1" ht="13.15" customHeight="1" x14ac:dyDescent="0.2">
      <c r="A25" s="593" t="s">
        <v>521</v>
      </c>
      <c r="B25" s="593"/>
      <c r="C25" s="593"/>
    </row>
    <row r="26" spans="1:6" s="1" customFormat="1" ht="26.1" customHeight="1" x14ac:dyDescent="0.2">
      <c r="A26" s="594" t="s">
        <v>400</v>
      </c>
      <c r="B26" s="594"/>
      <c r="C26" s="594"/>
    </row>
    <row r="27" spans="1:6" s="1" customFormat="1" ht="59.25" customHeight="1" x14ac:dyDescent="0.2">
      <c r="A27" s="573" t="s">
        <v>401</v>
      </c>
      <c r="B27" s="573"/>
      <c r="C27" s="573"/>
    </row>
    <row r="28" spans="1:6" s="1" customFormat="1" ht="13.15" customHeight="1" x14ac:dyDescent="0.2"/>
    <row r="29" spans="1:6" s="1" customFormat="1" ht="13.15" customHeight="1" x14ac:dyDescent="0.2"/>
    <row r="30" spans="1:6" s="1" customFormat="1" ht="13.15" customHeight="1" x14ac:dyDescent="0.2"/>
    <row r="31" spans="1:6" s="1" customFormat="1" ht="13.15"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12" sqref="A12"/>
    </sheetView>
  </sheetViews>
  <sheetFormatPr defaultColWidth="9.28515625" defaultRowHeight="15" x14ac:dyDescent="0.25"/>
  <cols>
    <col min="1" max="1" width="72" style="2" customWidth="1"/>
    <col min="2" max="3" width="10.7109375" style="2" customWidth="1"/>
    <col min="4" max="16384" width="9.28515625" style="2"/>
  </cols>
  <sheetData>
    <row r="1" spans="1:6" s="34" customFormat="1" ht="13.15" customHeight="1" x14ac:dyDescent="0.2"/>
    <row r="2" spans="1:6" s="34" customFormat="1" ht="26.1" customHeight="1" x14ac:dyDescent="0.2">
      <c r="A2" s="579" t="s">
        <v>513</v>
      </c>
      <c r="B2" s="579"/>
      <c r="C2" s="579"/>
    </row>
    <row r="3" spans="1:6" s="34" customFormat="1" ht="13.15" customHeight="1" x14ac:dyDescent="0.2"/>
    <row r="4" spans="1:6" s="34" customFormat="1" ht="13.15" customHeight="1" x14ac:dyDescent="0.2">
      <c r="A4" s="468"/>
      <c r="B4" s="469">
        <v>2022</v>
      </c>
      <c r="C4" s="469">
        <v>2023</v>
      </c>
    </row>
    <row r="5" spans="1:6" s="34" customFormat="1" ht="13.15" customHeight="1" x14ac:dyDescent="0.2">
      <c r="A5" s="73"/>
      <c r="B5" s="470" t="s">
        <v>146</v>
      </c>
      <c r="C5" s="471" t="s">
        <v>146</v>
      </c>
    </row>
    <row r="6" spans="1:6" s="35" customFormat="1" ht="26.1" customHeight="1" x14ac:dyDescent="0.2">
      <c r="A6" s="90" t="s">
        <v>175</v>
      </c>
      <c r="B6" s="472">
        <v>7</v>
      </c>
      <c r="C6" s="104">
        <v>-25.251749434231126</v>
      </c>
    </row>
    <row r="7" spans="1:6" s="35" customFormat="1" ht="13.15" customHeight="1" x14ac:dyDescent="0.2">
      <c r="A7" s="90" t="s">
        <v>176</v>
      </c>
      <c r="B7" s="472">
        <v>8</v>
      </c>
      <c r="C7" s="104">
        <v>7.6328090003623776</v>
      </c>
    </row>
    <row r="8" spans="1:6" s="35" customFormat="1" ht="13.15" customHeight="1" x14ac:dyDescent="0.2">
      <c r="A8" s="90" t="s">
        <v>402</v>
      </c>
      <c r="B8" s="472">
        <v>109</v>
      </c>
      <c r="C8" s="104">
        <v>437.61192193131649</v>
      </c>
    </row>
    <row r="9" spans="1:6" s="34" customFormat="1" ht="26.1" customHeight="1" x14ac:dyDescent="0.2">
      <c r="A9" s="107" t="s">
        <v>177</v>
      </c>
      <c r="B9" s="473">
        <v>124</v>
      </c>
      <c r="C9" s="474">
        <v>419.99298149744772</v>
      </c>
    </row>
    <row r="10" spans="1:6" s="1" customFormat="1" ht="13.15" customHeight="1" x14ac:dyDescent="0.2">
      <c r="A10" s="1" t="s">
        <v>17</v>
      </c>
    </row>
    <row r="11" spans="1:6" s="1" customFormat="1" ht="13.15" customHeight="1" x14ac:dyDescent="0.2">
      <c r="A11" s="568" t="s">
        <v>522</v>
      </c>
      <c r="B11" s="33"/>
      <c r="C11" s="33"/>
      <c r="D11" s="33"/>
      <c r="E11" s="33"/>
      <c r="F11" s="33"/>
    </row>
    <row r="12" spans="1:6" s="1" customFormat="1" ht="26.1" customHeight="1" x14ac:dyDescent="0.2">
      <c r="A12" s="573" t="s">
        <v>206</v>
      </c>
      <c r="B12" s="573"/>
      <c r="C12" s="573"/>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workbookViewId="0">
      <selection activeCell="A12" sqref="A12"/>
    </sheetView>
  </sheetViews>
  <sheetFormatPr defaultColWidth="9.28515625" defaultRowHeight="15" x14ac:dyDescent="0.25"/>
  <cols>
    <col min="1" max="1" width="72" style="2" customWidth="1"/>
    <col min="2" max="3" width="10.7109375" style="2" customWidth="1"/>
    <col min="4" max="16384" width="9.28515625" style="2"/>
  </cols>
  <sheetData>
    <row r="1" spans="1:3" s="34" customFormat="1" ht="13.15" customHeight="1" x14ac:dyDescent="0.2"/>
    <row r="2" spans="1:3" s="34" customFormat="1" ht="13.15" customHeight="1" x14ac:dyDescent="0.2">
      <c r="A2" s="579" t="s">
        <v>494</v>
      </c>
      <c r="B2" s="579"/>
      <c r="C2" s="579"/>
    </row>
    <row r="3" spans="1:3" s="34" customFormat="1" ht="13.15" customHeight="1" x14ac:dyDescent="0.2"/>
    <row r="4" spans="1:3" s="34" customFormat="1" ht="13.15" customHeight="1" x14ac:dyDescent="0.2">
      <c r="A4" s="96"/>
      <c r="B4" s="88">
        <v>2022</v>
      </c>
      <c r="C4" s="94">
        <v>2023</v>
      </c>
    </row>
    <row r="5" spans="1:3" s="34" customFormat="1" ht="13.15" customHeight="1" x14ac:dyDescent="0.2">
      <c r="A5" s="73"/>
      <c r="B5" s="470" t="s">
        <v>146</v>
      </c>
      <c r="C5" s="471" t="s">
        <v>146</v>
      </c>
    </row>
    <row r="6" spans="1:3" s="34" customFormat="1" ht="13.15" customHeight="1" x14ac:dyDescent="0.2">
      <c r="A6" s="97" t="s">
        <v>318</v>
      </c>
      <c r="B6" s="475"/>
      <c r="C6" s="98"/>
    </row>
    <row r="7" spans="1:3" s="35" customFormat="1" ht="13.15" customHeight="1" x14ac:dyDescent="0.2">
      <c r="A7" s="90" t="s">
        <v>441</v>
      </c>
      <c r="B7" s="476">
        <v>301.77261658131431</v>
      </c>
      <c r="C7" s="104">
        <v>300.49892354859969</v>
      </c>
    </row>
    <row r="8" spans="1:3" s="35" customFormat="1" ht="13.15" customHeight="1" x14ac:dyDescent="0.2">
      <c r="A8" s="90" t="s">
        <v>514</v>
      </c>
      <c r="B8" s="476">
        <v>6.5115512400000002</v>
      </c>
      <c r="C8" s="104">
        <v>255.93429679799826</v>
      </c>
    </row>
    <row r="9" spans="1:3" s="35" customFormat="1" ht="13.15" customHeight="1" x14ac:dyDescent="0.2">
      <c r="A9" s="90" t="s">
        <v>429</v>
      </c>
      <c r="B9" s="476">
        <v>177.70449507999999</v>
      </c>
      <c r="C9" s="104">
        <v>185.63236164746286</v>
      </c>
    </row>
    <row r="10" spans="1:3" s="35" customFormat="1" ht="13.15" customHeight="1" x14ac:dyDescent="0.2">
      <c r="A10" s="90" t="s">
        <v>442</v>
      </c>
      <c r="B10" s="476">
        <v>32.662158170000005</v>
      </c>
      <c r="C10" s="104">
        <v>34.605032932537135</v>
      </c>
    </row>
    <row r="11" spans="1:3" s="35" customFormat="1" ht="13.15" customHeight="1" x14ac:dyDescent="0.2">
      <c r="A11" s="90" t="s">
        <v>430</v>
      </c>
      <c r="B11" s="477">
        <v>212.66597259999998</v>
      </c>
      <c r="C11" s="478">
        <v>131.58984874999999</v>
      </c>
    </row>
    <row r="12" spans="1:3" s="35" customFormat="1" ht="13.15" customHeight="1" x14ac:dyDescent="0.2">
      <c r="A12" s="81" t="s">
        <v>6</v>
      </c>
      <c r="B12" s="476">
        <v>731.31679367131437</v>
      </c>
      <c r="C12" s="104">
        <v>908.26046367659796</v>
      </c>
    </row>
    <row r="13" spans="1:3" s="35" customFormat="1" ht="13.15" customHeight="1" x14ac:dyDescent="0.2">
      <c r="A13" s="97" t="s">
        <v>319</v>
      </c>
      <c r="B13" s="479"/>
      <c r="C13" s="98"/>
    </row>
    <row r="14" spans="1:3" s="35" customFormat="1" ht="13.15" customHeight="1" x14ac:dyDescent="0.2">
      <c r="A14" s="90" t="s">
        <v>178</v>
      </c>
      <c r="B14" s="476">
        <v>276.22669705999971</v>
      </c>
      <c r="C14" s="104">
        <v>301.01755977582735</v>
      </c>
    </row>
    <row r="15" spans="1:3" s="35" customFormat="1" ht="13.15" customHeight="1" x14ac:dyDescent="0.2">
      <c r="A15" s="90" t="s">
        <v>179</v>
      </c>
      <c r="B15" s="476">
        <v>49.473117489999964</v>
      </c>
      <c r="C15" s="104">
        <v>233.86520330999997</v>
      </c>
    </row>
    <row r="16" spans="1:3" s="35" customFormat="1" ht="13.15" customHeight="1" x14ac:dyDescent="0.2">
      <c r="A16" s="90" t="s">
        <v>180</v>
      </c>
      <c r="B16" s="477">
        <v>91.541771770000921</v>
      </c>
      <c r="C16" s="478">
        <v>92.769499889999977</v>
      </c>
    </row>
    <row r="17" spans="1:3" s="35" customFormat="1" ht="13.15" customHeight="1" x14ac:dyDescent="0.2">
      <c r="A17" s="81" t="s">
        <v>6</v>
      </c>
      <c r="B17" s="476">
        <v>417.24158632000064</v>
      </c>
      <c r="C17" s="104">
        <v>627.65226297582728</v>
      </c>
    </row>
    <row r="18" spans="1:3" s="34" customFormat="1" ht="13.15" customHeight="1" x14ac:dyDescent="0.2">
      <c r="A18" s="107" t="s">
        <v>6</v>
      </c>
      <c r="B18" s="480">
        <v>1148.558379991315</v>
      </c>
      <c r="C18" s="474">
        <v>1535.9127266524251</v>
      </c>
    </row>
    <row r="19" spans="1:3" s="1" customFormat="1" ht="13.15" customHeight="1" x14ac:dyDescent="0.2">
      <c r="A19" s="1" t="s">
        <v>17</v>
      </c>
    </row>
    <row r="20" spans="1:3" s="1" customFormat="1" ht="13.15" customHeight="1" x14ac:dyDescent="0.2">
      <c r="A20" s="616" t="s">
        <v>522</v>
      </c>
      <c r="B20" s="616"/>
      <c r="C20" s="616"/>
    </row>
    <row r="21" spans="1:3" s="1" customFormat="1" ht="13.15" customHeight="1" x14ac:dyDescent="0.2">
      <c r="A21" s="573" t="s">
        <v>207</v>
      </c>
      <c r="B21" s="573"/>
      <c r="C21" s="573"/>
    </row>
  </sheetData>
  <mergeCells count="3">
    <mergeCell ref="A2:C2"/>
    <mergeCell ref="A21:C21"/>
    <mergeCell ref="A20:C20"/>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A12" sqref="A12"/>
    </sheetView>
  </sheetViews>
  <sheetFormatPr defaultColWidth="9.28515625" defaultRowHeight="12.75" x14ac:dyDescent="0.2"/>
  <cols>
    <col min="1" max="1" width="60.28515625" style="34" customWidth="1"/>
    <col min="2" max="4" width="10.7109375" style="34" customWidth="1"/>
    <col min="5" max="16384" width="9.28515625" style="34"/>
  </cols>
  <sheetData>
    <row r="1" spans="1:5" ht="13.15" customHeight="1" x14ac:dyDescent="0.2"/>
    <row r="2" spans="1:5" ht="13.15" customHeight="1" x14ac:dyDescent="0.2">
      <c r="A2" s="579" t="s">
        <v>495</v>
      </c>
      <c r="B2" s="579"/>
      <c r="C2" s="579"/>
      <c r="D2" s="579"/>
      <c r="E2" s="579"/>
    </row>
    <row r="3" spans="1:5" ht="13.15" customHeight="1" x14ac:dyDescent="0.2"/>
    <row r="4" spans="1:5" ht="13.15" customHeight="1" x14ac:dyDescent="0.2">
      <c r="A4" s="72"/>
      <c r="B4" s="87">
        <v>2020</v>
      </c>
      <c r="C4" s="87">
        <v>2021</v>
      </c>
      <c r="D4" s="87">
        <v>2022</v>
      </c>
      <c r="E4" s="94">
        <v>2023</v>
      </c>
    </row>
    <row r="5" spans="1:5" ht="13.15" customHeight="1" x14ac:dyDescent="0.2">
      <c r="A5" s="77" t="s">
        <v>181</v>
      </c>
      <c r="B5" s="113"/>
      <c r="C5" s="113"/>
      <c r="D5" s="113"/>
      <c r="E5" s="114"/>
    </row>
    <row r="6" spans="1:5" s="35" customFormat="1" ht="13.15" customHeight="1" x14ac:dyDescent="0.2">
      <c r="A6" s="90" t="s">
        <v>372</v>
      </c>
      <c r="B6" s="115">
        <v>376571.88280291</v>
      </c>
      <c r="C6" s="115">
        <v>408735.38917262817</v>
      </c>
      <c r="D6" s="115">
        <v>401948.97621006507</v>
      </c>
      <c r="E6" s="531">
        <v>376981.48282039998</v>
      </c>
    </row>
    <row r="7" spans="1:5" s="35" customFormat="1" ht="13.15" customHeight="1" x14ac:dyDescent="0.2">
      <c r="A7" s="77" t="s">
        <v>182</v>
      </c>
      <c r="B7" s="116"/>
      <c r="C7" s="116"/>
      <c r="D7" s="116"/>
      <c r="E7" s="532"/>
    </row>
    <row r="8" spans="1:5" s="35" customFormat="1" ht="13.15" customHeight="1" x14ac:dyDescent="0.2">
      <c r="A8" s="117" t="s">
        <v>183</v>
      </c>
      <c r="B8" s="115">
        <v>27930.11483745135</v>
      </c>
      <c r="C8" s="115">
        <v>27941.944487812343</v>
      </c>
      <c r="D8" s="115">
        <v>27350.735936971461</v>
      </c>
      <c r="E8" s="531">
        <v>30447</v>
      </c>
    </row>
    <row r="9" spans="1:5" s="35" customFormat="1" ht="13.15" customHeight="1" x14ac:dyDescent="0.2">
      <c r="A9" s="90" t="s">
        <v>373</v>
      </c>
      <c r="B9" s="115">
        <v>29980.11483745135</v>
      </c>
      <c r="C9" s="115">
        <v>29278.489497121973</v>
      </c>
      <c r="D9" s="115">
        <v>28674.462542069661</v>
      </c>
      <c r="E9" s="531">
        <v>31783</v>
      </c>
    </row>
    <row r="10" spans="1:5" s="35" customFormat="1" ht="13.15" customHeight="1" x14ac:dyDescent="0.2">
      <c r="A10" s="90" t="s">
        <v>374</v>
      </c>
      <c r="B10" s="118">
        <v>2788.75</v>
      </c>
      <c r="C10" s="118">
        <v>3087.4040458401114</v>
      </c>
      <c r="D10" s="118">
        <v>3425.4548252433488</v>
      </c>
      <c r="E10" s="533">
        <v>2917</v>
      </c>
    </row>
    <row r="11" spans="1:5" s="35" customFormat="1" ht="13.15" customHeight="1" x14ac:dyDescent="0.2">
      <c r="A11" s="81" t="s">
        <v>184</v>
      </c>
      <c r="B11" s="115">
        <v>32768.86483745135</v>
      </c>
      <c r="C11" s="115">
        <v>32365.893542962083</v>
      </c>
      <c r="D11" s="115">
        <v>32099.91736731301</v>
      </c>
      <c r="E11" s="531">
        <v>34700</v>
      </c>
    </row>
    <row r="12" spans="1:5" s="35" customFormat="1" ht="13.15" customHeight="1" x14ac:dyDescent="0.2">
      <c r="A12" s="77" t="s">
        <v>185</v>
      </c>
      <c r="B12" s="119"/>
      <c r="C12" s="119"/>
      <c r="D12" s="119"/>
      <c r="E12" s="534"/>
    </row>
    <row r="13" spans="1:5" s="35" customFormat="1" ht="13.15" customHeight="1" x14ac:dyDescent="0.2">
      <c r="A13" s="120" t="s">
        <v>186</v>
      </c>
      <c r="B13" s="115">
        <v>159984.58076021</v>
      </c>
      <c r="C13" s="115">
        <v>155899.53756696038</v>
      </c>
      <c r="D13" s="115">
        <v>148569.93203452055</v>
      </c>
      <c r="E13" s="531">
        <v>146509</v>
      </c>
    </row>
    <row r="14" spans="1:5" s="35" customFormat="1" ht="13.15" customHeight="1" x14ac:dyDescent="0.2">
      <c r="A14" s="120" t="s">
        <v>187</v>
      </c>
      <c r="B14" s="115">
        <v>5917</v>
      </c>
      <c r="C14" s="115">
        <v>5747.3368301817409</v>
      </c>
      <c r="D14" s="115">
        <v>5607.5268498074493</v>
      </c>
      <c r="E14" s="531">
        <v>3312</v>
      </c>
    </row>
    <row r="15" spans="1:5" s="35" customFormat="1" ht="13.15" customHeight="1" x14ac:dyDescent="0.2">
      <c r="A15" s="90" t="s">
        <v>188</v>
      </c>
      <c r="B15" s="115">
        <v>15268.215632039999</v>
      </c>
      <c r="C15" s="115">
        <v>15293.125678238071</v>
      </c>
      <c r="D15" s="115">
        <v>15808.811062451552</v>
      </c>
      <c r="E15" s="531">
        <v>18691</v>
      </c>
    </row>
    <row r="16" spans="1:5" s="35" customFormat="1" ht="13.15" customHeight="1" x14ac:dyDescent="0.2">
      <c r="A16" s="89" t="s">
        <v>189</v>
      </c>
      <c r="B16" s="115">
        <v>372</v>
      </c>
      <c r="C16" s="115">
        <v>358.66545014536791</v>
      </c>
      <c r="D16" s="115">
        <v>890.84622029246611</v>
      </c>
      <c r="E16" s="531">
        <v>811</v>
      </c>
    </row>
    <row r="17" spans="1:7" s="35" customFormat="1" ht="13.15" customHeight="1" x14ac:dyDescent="0.2">
      <c r="A17" s="90" t="s">
        <v>149</v>
      </c>
      <c r="B17" s="118">
        <v>1312</v>
      </c>
      <c r="C17" s="121">
        <v>1643.1666496171003</v>
      </c>
      <c r="D17" s="121">
        <v>2029.5130612999999</v>
      </c>
      <c r="E17" s="535">
        <v>1062</v>
      </c>
    </row>
    <row r="18" spans="1:7" s="35" customFormat="1" ht="13.15" customHeight="1" x14ac:dyDescent="0.2">
      <c r="A18" s="82" t="s">
        <v>190</v>
      </c>
      <c r="B18" s="115">
        <v>182853.79639224999</v>
      </c>
      <c r="C18" s="115">
        <v>178941.83217514268</v>
      </c>
      <c r="D18" s="115">
        <v>172906.62922837201</v>
      </c>
      <c r="E18" s="531">
        <v>170385</v>
      </c>
    </row>
    <row r="19" spans="1:7" ht="13.15" customHeight="1" x14ac:dyDescent="0.2">
      <c r="A19" s="77" t="s">
        <v>375</v>
      </c>
      <c r="B19" s="122"/>
      <c r="C19" s="122"/>
      <c r="D19" s="122"/>
      <c r="E19" s="536"/>
    </row>
    <row r="20" spans="1:7" ht="13.15" customHeight="1" x14ac:dyDescent="0.2">
      <c r="A20" s="90" t="s">
        <v>218</v>
      </c>
      <c r="B20" s="247">
        <v>0.15274561091166455</v>
      </c>
      <c r="C20" s="247">
        <v>0.15615099134820326</v>
      </c>
      <c r="D20" s="247">
        <v>0.15818211284916725</v>
      </c>
      <c r="E20" s="248">
        <v>0.17869530768553571</v>
      </c>
    </row>
    <row r="21" spans="1:7" ht="13.15" customHeight="1" x14ac:dyDescent="0.2">
      <c r="A21" s="90" t="s">
        <v>219</v>
      </c>
      <c r="B21" s="247">
        <v>0.16395675358656112</v>
      </c>
      <c r="C21" s="247">
        <v>0.16362015042108824</v>
      </c>
      <c r="D21" s="247">
        <v>0.16583784363870133</v>
      </c>
      <c r="E21" s="248">
        <v>0.18653637350705754</v>
      </c>
    </row>
    <row r="22" spans="1:7" ht="13.15" customHeight="1" x14ac:dyDescent="0.2">
      <c r="A22" s="123" t="s">
        <v>220</v>
      </c>
      <c r="B22" s="537">
        <v>0.17920800926198444</v>
      </c>
      <c r="C22" s="537">
        <v>0.18087382446874331</v>
      </c>
      <c r="D22" s="537">
        <v>0.18564885285523672</v>
      </c>
      <c r="E22" s="538">
        <v>0.20365642515479648</v>
      </c>
    </row>
    <row r="23" spans="1:7" ht="13.15" customHeight="1" x14ac:dyDescent="0.2">
      <c r="A23" s="1" t="s">
        <v>17</v>
      </c>
      <c r="B23" s="1"/>
      <c r="C23" s="1"/>
      <c r="D23" s="1"/>
      <c r="E23" s="1"/>
    </row>
    <row r="24" spans="1:7" ht="13.15" customHeight="1" x14ac:dyDescent="0.2">
      <c r="A24" s="616" t="s">
        <v>523</v>
      </c>
      <c r="B24" s="616"/>
      <c r="C24" s="616"/>
      <c r="D24" s="616"/>
      <c r="E24" s="616"/>
    </row>
    <row r="25" spans="1:7" ht="13.15" customHeight="1" x14ac:dyDescent="0.2">
      <c r="A25" s="594" t="s">
        <v>208</v>
      </c>
      <c r="B25" s="594"/>
      <c r="C25" s="594"/>
      <c r="D25" s="558"/>
      <c r="E25" s="1"/>
      <c r="F25" s="1"/>
      <c r="G25" s="1"/>
    </row>
    <row r="26" spans="1:7" ht="13.15" customHeight="1" x14ac:dyDescent="0.2">
      <c r="A26" s="594" t="s">
        <v>209</v>
      </c>
      <c r="B26" s="594"/>
      <c r="C26" s="594"/>
      <c r="D26" s="558"/>
      <c r="E26" s="1"/>
      <c r="F26" s="1"/>
      <c r="G26" s="1"/>
    </row>
  </sheetData>
  <mergeCells count="4">
    <mergeCell ref="A26:C26"/>
    <mergeCell ref="A25:C25"/>
    <mergeCell ref="A2:E2"/>
    <mergeCell ref="A24:E24"/>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A12" sqref="A12"/>
    </sheetView>
  </sheetViews>
  <sheetFormatPr defaultRowHeight="15" x14ac:dyDescent="0.25"/>
  <cols>
    <col min="1" max="1" width="55.28515625" customWidth="1"/>
    <col min="2" max="2" width="10.7109375" customWidth="1"/>
  </cols>
  <sheetData>
    <row r="1" spans="1:5" s="34" customFormat="1" ht="13.15" customHeight="1" x14ac:dyDescent="0.2"/>
    <row r="2" spans="1:5" s="34" customFormat="1" ht="13.15" customHeight="1" x14ac:dyDescent="0.2">
      <c r="A2" s="579" t="s">
        <v>496</v>
      </c>
      <c r="B2" s="579"/>
      <c r="C2" s="579"/>
      <c r="D2" s="579"/>
      <c r="E2" s="579"/>
    </row>
    <row r="3" spans="1:5" s="34" customFormat="1" ht="13.15" customHeight="1" x14ac:dyDescent="0.2"/>
    <row r="4" spans="1:5" s="34" customFormat="1" ht="13.15" customHeight="1" x14ac:dyDescent="0.2">
      <c r="A4" s="11"/>
      <c r="B4" s="481">
        <v>2020</v>
      </c>
      <c r="C4" s="481">
        <v>2021</v>
      </c>
      <c r="D4" s="481">
        <v>2022</v>
      </c>
      <c r="E4" s="526">
        <v>2023</v>
      </c>
    </row>
    <row r="5" spans="1:5" s="34" customFormat="1" ht="13.15" customHeight="1" x14ac:dyDescent="0.2">
      <c r="A5" s="125"/>
      <c r="B5" s="74" t="s">
        <v>146</v>
      </c>
      <c r="C5" s="74" t="s">
        <v>146</v>
      </c>
      <c r="D5" s="74" t="s">
        <v>146</v>
      </c>
      <c r="E5" s="75" t="s">
        <v>146</v>
      </c>
    </row>
    <row r="6" spans="1:5" s="34" customFormat="1" ht="13.15" customHeight="1" x14ac:dyDescent="0.2">
      <c r="A6" s="126" t="s">
        <v>376</v>
      </c>
      <c r="B6" s="127"/>
      <c r="C6" s="127"/>
      <c r="D6" s="127"/>
      <c r="E6" s="128"/>
    </row>
    <row r="7" spans="1:5" s="34" customFormat="1" ht="13.15" customHeight="1" x14ac:dyDescent="0.2">
      <c r="A7" s="63" t="s">
        <v>21</v>
      </c>
      <c r="B7" s="129">
        <v>3834</v>
      </c>
      <c r="C7" s="129">
        <v>3795</v>
      </c>
      <c r="D7" s="129">
        <v>4204</v>
      </c>
      <c r="E7" s="130">
        <v>4285</v>
      </c>
    </row>
    <row r="8" spans="1:5" s="34" customFormat="1" ht="13.15" customHeight="1" x14ac:dyDescent="0.2">
      <c r="A8" s="126" t="s">
        <v>199</v>
      </c>
      <c r="B8" s="15"/>
      <c r="C8" s="15"/>
      <c r="D8" s="15"/>
      <c r="E8" s="16"/>
    </row>
    <row r="9" spans="1:5" s="34" customFormat="1" ht="13.15" customHeight="1" x14ac:dyDescent="0.2">
      <c r="A9" s="63" t="s">
        <v>21</v>
      </c>
      <c r="B9" s="52">
        <v>6428</v>
      </c>
      <c r="C9" s="52">
        <v>7516</v>
      </c>
      <c r="D9" s="52">
        <v>8377</v>
      </c>
      <c r="E9" s="539">
        <v>12361</v>
      </c>
    </row>
    <row r="10" spans="1:5" s="34" customFormat="1" ht="13.15" customHeight="1" x14ac:dyDescent="0.2">
      <c r="A10" s="131" t="s">
        <v>221</v>
      </c>
      <c r="B10" s="15"/>
      <c r="C10" s="15"/>
      <c r="D10" s="15"/>
      <c r="E10" s="16"/>
    </row>
    <row r="11" spans="1:5" s="34" customFormat="1" ht="13.15" customHeight="1" x14ac:dyDescent="0.2">
      <c r="A11" s="132" t="s">
        <v>6</v>
      </c>
      <c r="B11" s="133">
        <f>+B7/B9</f>
        <v>0.59645301804604856</v>
      </c>
      <c r="C11" s="133">
        <f>+C7/C9</f>
        <v>0.50492283129324111</v>
      </c>
      <c r="D11" s="133">
        <f>+D7/D9</f>
        <v>0.50185030440491818</v>
      </c>
      <c r="E11" s="540">
        <f>+E7/E9</f>
        <v>0.3466548013914732</v>
      </c>
    </row>
    <row r="12" spans="1:5" ht="13.15" customHeight="1" x14ac:dyDescent="0.25">
      <c r="A12" s="1" t="s">
        <v>17</v>
      </c>
      <c r="B12" s="1"/>
    </row>
    <row r="13" spans="1:5" ht="13.15" customHeight="1" x14ac:dyDescent="0.25">
      <c r="A13" s="573" t="s">
        <v>500</v>
      </c>
      <c r="B13" s="573"/>
      <c r="C13" s="573"/>
      <c r="D13" s="573"/>
      <c r="E13" s="573"/>
    </row>
    <row r="14" spans="1:5" x14ac:dyDescent="0.25">
      <c r="A14" s="1"/>
      <c r="B14" s="1"/>
    </row>
    <row r="15" spans="1:5" x14ac:dyDescent="0.25">
      <c r="A15" s="617"/>
      <c r="B15" s="617"/>
    </row>
  </sheetData>
  <mergeCells count="3">
    <mergeCell ref="A15:B15"/>
    <mergeCell ref="A13:E13"/>
    <mergeCell ref="A2:E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topLeftCell="A16" workbookViewId="0">
      <selection activeCell="A12" sqref="A12"/>
    </sheetView>
  </sheetViews>
  <sheetFormatPr defaultColWidth="9.28515625" defaultRowHeight="15" x14ac:dyDescent="0.25"/>
  <cols>
    <col min="1" max="1" width="57" style="2" customWidth="1"/>
    <col min="2" max="2" width="14.28515625" style="2" bestFit="1" customWidth="1"/>
    <col min="3" max="4" width="14.28515625" style="2" customWidth="1"/>
    <col min="5" max="5" width="14.28515625" style="2" bestFit="1" customWidth="1"/>
    <col min="6" max="16384" width="9.28515625" style="2"/>
  </cols>
  <sheetData>
    <row r="1" spans="1:9" ht="13.15" customHeight="1" x14ac:dyDescent="0.25"/>
    <row r="2" spans="1:9" s="34" customFormat="1" ht="13.15" customHeight="1" x14ac:dyDescent="0.2">
      <c r="A2" s="579" t="s">
        <v>497</v>
      </c>
      <c r="B2" s="579"/>
      <c r="C2" s="579"/>
      <c r="D2" s="579"/>
      <c r="E2" s="579"/>
    </row>
    <row r="3" spans="1:9" s="34" customFormat="1" ht="13.15" customHeight="1" x14ac:dyDescent="0.2"/>
    <row r="4" spans="1:9" s="34" customFormat="1" ht="13.15" customHeight="1" x14ac:dyDescent="0.2">
      <c r="A4" s="11"/>
      <c r="B4" s="134">
        <v>2020</v>
      </c>
      <c r="C4" s="523">
        <v>2021</v>
      </c>
      <c r="D4" s="559">
        <v>2022</v>
      </c>
      <c r="E4" s="124">
        <v>2023</v>
      </c>
    </row>
    <row r="5" spans="1:9" s="135" customFormat="1" ht="13.15" customHeight="1" x14ac:dyDescent="0.2">
      <c r="A5" s="618" t="s">
        <v>191</v>
      </c>
      <c r="B5" s="619"/>
      <c r="C5" s="619"/>
      <c r="D5" s="619"/>
      <c r="E5" s="619"/>
    </row>
    <row r="6" spans="1:9" s="34" customFormat="1" ht="13.15" customHeight="1" x14ac:dyDescent="0.2">
      <c r="A6" s="136" t="s">
        <v>377</v>
      </c>
      <c r="B6" s="137"/>
      <c r="C6" s="137"/>
      <c r="D6" s="137"/>
      <c r="E6" s="138"/>
    </row>
    <row r="7" spans="1:9" s="34" customFormat="1" ht="13.15" customHeight="1" x14ac:dyDescent="0.2">
      <c r="A7" s="63" t="s">
        <v>6</v>
      </c>
      <c r="B7" s="139">
        <v>40622</v>
      </c>
      <c r="C7" s="139">
        <v>37914</v>
      </c>
      <c r="D7" s="139">
        <v>37276</v>
      </c>
      <c r="E7" s="140">
        <v>36885</v>
      </c>
    </row>
    <row r="8" spans="1:9" s="34" customFormat="1" ht="13.15" customHeight="1" x14ac:dyDescent="0.2">
      <c r="A8" s="63" t="s">
        <v>223</v>
      </c>
      <c r="B8" s="542"/>
      <c r="C8" s="541">
        <v>-6.6663384372999901E-2</v>
      </c>
      <c r="D8" s="541">
        <v>-1.6827557102917168E-2</v>
      </c>
      <c r="E8" s="146">
        <v>-1.0489322888721953E-2</v>
      </c>
    </row>
    <row r="9" spans="1:9" s="34" customFormat="1" ht="13.15" customHeight="1" x14ac:dyDescent="0.2">
      <c r="A9" s="126" t="s">
        <v>192</v>
      </c>
      <c r="B9" s="141"/>
      <c r="C9" s="141"/>
      <c r="D9" s="141"/>
      <c r="E9" s="142"/>
    </row>
    <row r="10" spans="1:9" s="34" customFormat="1" ht="13.15" customHeight="1" x14ac:dyDescent="0.2">
      <c r="A10" s="63" t="s">
        <v>196</v>
      </c>
      <c r="B10" s="139">
        <v>253.45647678597805</v>
      </c>
      <c r="C10" s="139">
        <v>271.62135358970301</v>
      </c>
      <c r="D10" s="139">
        <v>277.47252924133488</v>
      </c>
      <c r="E10" s="140">
        <v>285.11918123898602</v>
      </c>
    </row>
    <row r="11" spans="1:9" s="34" customFormat="1" ht="13.15" customHeight="1" x14ac:dyDescent="0.2">
      <c r="A11" s="63" t="s">
        <v>223</v>
      </c>
      <c r="B11" s="542"/>
      <c r="C11" s="541">
        <v>7.1668623481512483E-2</v>
      </c>
      <c r="D11" s="541">
        <v>2.1541662959497554E-2</v>
      </c>
      <c r="E11" s="146">
        <v>2.7558230786155935E-2</v>
      </c>
    </row>
    <row r="12" spans="1:9" s="34" customFormat="1" ht="13.15" customHeight="1" x14ac:dyDescent="0.2">
      <c r="A12" s="126" t="s">
        <v>378</v>
      </c>
      <c r="B12" s="141"/>
      <c r="C12" s="141"/>
      <c r="D12" s="141"/>
      <c r="E12" s="142"/>
    </row>
    <row r="13" spans="1:9" s="34" customFormat="1" ht="13.15" customHeight="1" x14ac:dyDescent="0.2">
      <c r="A13" s="63" t="s">
        <v>197</v>
      </c>
      <c r="B13" s="143">
        <v>8468.4277258256388</v>
      </c>
      <c r="C13" s="143">
        <v>9741.7469476211718</v>
      </c>
      <c r="D13" s="143">
        <v>10069.949131951122</v>
      </c>
      <c r="E13" s="144">
        <v>9880.825910328047</v>
      </c>
    </row>
    <row r="14" spans="1:9" s="34" customFormat="1" ht="13.15" customHeight="1" x14ac:dyDescent="0.2">
      <c r="A14" s="63" t="s">
        <v>223</v>
      </c>
      <c r="B14" s="542"/>
      <c r="C14" s="541">
        <v>0.1503607591657623</v>
      </c>
      <c r="D14" s="541">
        <v>3.3690280202781642E-2</v>
      </c>
      <c r="E14" s="146">
        <v>-1.8780951040060612E-2</v>
      </c>
    </row>
    <row r="15" spans="1:9" s="34" customFormat="1" ht="13.15" customHeight="1" x14ac:dyDescent="0.2">
      <c r="A15" s="126" t="s">
        <v>379</v>
      </c>
      <c r="B15" s="141"/>
      <c r="C15" s="141"/>
      <c r="D15" s="141"/>
      <c r="E15" s="142"/>
      <c r="H15" s="542"/>
      <c r="I15" s="541"/>
    </row>
    <row r="16" spans="1:9" s="34" customFormat="1" ht="13.15" customHeight="1" x14ac:dyDescent="0.2">
      <c r="A16" s="63" t="s">
        <v>197</v>
      </c>
      <c r="B16" s="139">
        <v>49.46165765299591</v>
      </c>
      <c r="C16" s="139">
        <v>50.787571715197558</v>
      </c>
      <c r="D16" s="139">
        <v>58.728783253836234</v>
      </c>
      <c r="E16" s="140">
        <v>56.904639496814433</v>
      </c>
    </row>
    <row r="17" spans="1:5" s="34" customFormat="1" ht="13.15" customHeight="1" x14ac:dyDescent="0.2">
      <c r="A17" s="63" t="s">
        <v>223</v>
      </c>
      <c r="B17" s="542"/>
      <c r="C17" s="541">
        <v>2.6806907109821365E-2</v>
      </c>
      <c r="D17" s="541">
        <v>0.156361315779592</v>
      </c>
      <c r="E17" s="146">
        <v>-3.1060472496723279E-2</v>
      </c>
    </row>
    <row r="18" spans="1:5" s="34" customFormat="1" ht="13.15" customHeight="1" x14ac:dyDescent="0.2">
      <c r="A18" s="126" t="s">
        <v>193</v>
      </c>
      <c r="B18" s="141"/>
      <c r="C18" s="141"/>
      <c r="D18" s="141"/>
      <c r="E18" s="142"/>
    </row>
    <row r="19" spans="1:5" s="34" customFormat="1" ht="13.15" customHeight="1" x14ac:dyDescent="0.2">
      <c r="A19" s="63" t="s">
        <v>197</v>
      </c>
      <c r="B19" s="139">
        <v>151.33095348998077</v>
      </c>
      <c r="C19" s="139">
        <v>189.44692054307117</v>
      </c>
      <c r="D19" s="139">
        <v>214.45579046383733</v>
      </c>
      <c r="E19" s="140">
        <v>321.55914503185573</v>
      </c>
    </row>
    <row r="20" spans="1:5" s="34" customFormat="1" ht="13.15" customHeight="1" x14ac:dyDescent="0.2">
      <c r="A20" s="63" t="s">
        <v>223</v>
      </c>
      <c r="B20" s="542"/>
      <c r="C20" s="541">
        <v>0.25187158459035253</v>
      </c>
      <c r="D20" s="541">
        <v>0.13200990466920959</v>
      </c>
      <c r="E20" s="146">
        <v>0.49941927115313178</v>
      </c>
    </row>
    <row r="21" spans="1:5" s="34" customFormat="1" ht="13.15" customHeight="1" x14ac:dyDescent="0.2">
      <c r="A21" s="620" t="s">
        <v>194</v>
      </c>
      <c r="B21" s="621"/>
      <c r="C21" s="621"/>
      <c r="D21" s="621"/>
      <c r="E21" s="621"/>
    </row>
    <row r="22" spans="1:5" s="34" customFormat="1" ht="13.15" customHeight="1" x14ac:dyDescent="0.2">
      <c r="A22" s="136" t="s">
        <v>380</v>
      </c>
      <c r="B22" s="137"/>
      <c r="C22" s="137"/>
      <c r="D22" s="137"/>
      <c r="E22" s="138"/>
    </row>
    <row r="23" spans="1:5" s="34" customFormat="1" ht="13.15" customHeight="1" x14ac:dyDescent="0.2">
      <c r="A23" s="63" t="s">
        <v>6</v>
      </c>
      <c r="B23" s="139">
        <v>3851</v>
      </c>
      <c r="C23" s="139">
        <v>3552</v>
      </c>
      <c r="D23" s="139">
        <v>3325</v>
      </c>
      <c r="E23" s="140">
        <v>3280</v>
      </c>
    </row>
    <row r="24" spans="1:5" s="34" customFormat="1" ht="13.15" customHeight="1" x14ac:dyDescent="0.2">
      <c r="A24" s="63" t="s">
        <v>223</v>
      </c>
      <c r="B24" s="542"/>
      <c r="C24" s="541">
        <v>-7.764217086471048E-2</v>
      </c>
      <c r="D24" s="541">
        <v>-6.3907657657657713E-2</v>
      </c>
      <c r="E24" s="146">
        <v>-1.3533834586466176E-2</v>
      </c>
    </row>
    <row r="25" spans="1:5" s="34" customFormat="1" ht="13.15" customHeight="1" x14ac:dyDescent="0.2">
      <c r="A25" s="126" t="s">
        <v>434</v>
      </c>
      <c r="B25" s="141"/>
      <c r="C25" s="141"/>
      <c r="D25" s="141"/>
      <c r="E25" s="142"/>
    </row>
    <row r="26" spans="1:5" s="34" customFormat="1" ht="13.15" customHeight="1" x14ac:dyDescent="0.2">
      <c r="A26" s="63" t="s">
        <v>196</v>
      </c>
      <c r="B26" s="139">
        <v>2673.5676447675928</v>
      </c>
      <c r="C26" s="139">
        <v>2899.2826576576576</v>
      </c>
      <c r="D26" s="139">
        <v>3110.6965413533835</v>
      </c>
      <c r="E26" s="140">
        <v>3206.2868902439022</v>
      </c>
    </row>
    <row r="27" spans="1:5" s="34" customFormat="1" ht="13.15" customHeight="1" x14ac:dyDescent="0.2">
      <c r="A27" s="63" t="s">
        <v>223</v>
      </c>
      <c r="B27" s="542"/>
      <c r="C27" s="541">
        <v>8.4424650085741737E-2</v>
      </c>
      <c r="D27" s="541">
        <v>7.2919376500712785E-2</v>
      </c>
      <c r="E27" s="547">
        <v>3.0729564140939969E-2</v>
      </c>
    </row>
    <row r="28" spans="1:5" s="34" customFormat="1" ht="13.15" customHeight="1" x14ac:dyDescent="0.2">
      <c r="A28" s="126" t="s">
        <v>432</v>
      </c>
      <c r="B28" s="141"/>
      <c r="C28" s="141"/>
      <c r="D28" s="141"/>
      <c r="E28" s="142"/>
    </row>
    <row r="29" spans="1:5" s="34" customFormat="1" ht="13.15" customHeight="1" x14ac:dyDescent="0.2">
      <c r="A29" s="63" t="s">
        <v>435</v>
      </c>
      <c r="B29" s="139">
        <v>37.403205486761784</v>
      </c>
      <c r="C29" s="139">
        <v>34.491290366559291</v>
      </c>
      <c r="D29" s="139">
        <v>32.147140896132733</v>
      </c>
      <c r="E29" s="140">
        <v>31.188724971642507</v>
      </c>
    </row>
    <row r="30" spans="1:5" s="34" customFormat="1" ht="13.15" customHeight="1" x14ac:dyDescent="0.2">
      <c r="A30" s="63" t="s">
        <v>223</v>
      </c>
      <c r="B30" s="542"/>
      <c r="C30" s="541">
        <v>-7.7852020496829266E-2</v>
      </c>
      <c r="D30" s="541">
        <v>-6.7963519065651012E-2</v>
      </c>
      <c r="E30" s="146">
        <v>-2.981341101489754E-2</v>
      </c>
    </row>
    <row r="31" spans="1:5" s="34" customFormat="1" ht="13.15" customHeight="1" x14ac:dyDescent="0.2">
      <c r="A31" s="126" t="s">
        <v>381</v>
      </c>
      <c r="B31" s="141"/>
      <c r="C31" s="141"/>
      <c r="D31" s="141"/>
      <c r="E31" s="142"/>
    </row>
    <row r="32" spans="1:5" s="34" customFormat="1" ht="13.15" customHeight="1" x14ac:dyDescent="0.2">
      <c r="A32" s="63" t="s">
        <v>197</v>
      </c>
      <c r="B32" s="139">
        <v>89328.608433780595</v>
      </c>
      <c r="C32" s="139">
        <v>103983.27527367935</v>
      </c>
      <c r="D32" s="139">
        <v>112892.45829852932</v>
      </c>
      <c r="E32" s="140">
        <v>111114.10478733233</v>
      </c>
    </row>
    <row r="33" spans="1:7" s="34" customFormat="1" ht="13.15" customHeight="1" x14ac:dyDescent="0.2">
      <c r="A33" s="63" t="s">
        <v>223</v>
      </c>
      <c r="B33" s="542"/>
      <c r="C33" s="541">
        <v>0.16405345495516443</v>
      </c>
      <c r="D33" s="541">
        <v>8.5678999833400216E-2</v>
      </c>
      <c r="E33" s="146">
        <v>-1.5752633417675965E-2</v>
      </c>
    </row>
    <row r="34" spans="1:7" s="34" customFormat="1" ht="13.15" customHeight="1" x14ac:dyDescent="0.2">
      <c r="A34" s="126" t="s">
        <v>433</v>
      </c>
      <c r="B34" s="141"/>
      <c r="C34" s="141"/>
      <c r="D34" s="141"/>
      <c r="E34" s="142"/>
    </row>
    <row r="35" spans="1:7" s="34" customFormat="1" ht="13.15" customHeight="1" x14ac:dyDescent="0.2">
      <c r="A35" s="63" t="s">
        <v>197</v>
      </c>
      <c r="B35" s="139">
        <v>59361.036236193206</v>
      </c>
      <c r="C35" s="139">
        <v>69838.02276549548</v>
      </c>
      <c r="D35" s="139">
        <v>78501.235514487227</v>
      </c>
      <c r="E35" s="140">
        <v>77833.955231307904</v>
      </c>
    </row>
    <row r="36" spans="1:7" s="34" customFormat="1" ht="13.15" customHeight="1" x14ac:dyDescent="0.2">
      <c r="A36" s="63" t="s">
        <v>223</v>
      </c>
      <c r="B36" s="542"/>
      <c r="C36" s="541">
        <v>0.17649601815600247</v>
      </c>
      <c r="D36" s="541">
        <v>0.12404722250057665</v>
      </c>
      <c r="E36" s="146">
        <v>-8.5002519871955062E-3</v>
      </c>
    </row>
    <row r="37" spans="1:7" s="34" customFormat="1" ht="13.15" customHeight="1" x14ac:dyDescent="0.2">
      <c r="A37" s="126" t="s">
        <v>195</v>
      </c>
      <c r="B37" s="141"/>
      <c r="C37" s="141"/>
      <c r="D37" s="141"/>
      <c r="E37" s="142"/>
    </row>
    <row r="38" spans="1:7" s="34" customFormat="1" ht="13.15" customHeight="1" x14ac:dyDescent="0.2">
      <c r="A38" s="63" t="s">
        <v>197</v>
      </c>
      <c r="B38" s="139">
        <v>1596.3038152869383</v>
      </c>
      <c r="C38" s="139">
        <v>2022.1538697832209</v>
      </c>
      <c r="D38" s="139">
        <v>2404.2267805503761</v>
      </c>
      <c r="E38" s="140">
        <v>3616.0698367378045</v>
      </c>
    </row>
    <row r="39" spans="1:7" s="34" customFormat="1" ht="13.15" customHeight="1" x14ac:dyDescent="0.2">
      <c r="A39" s="132" t="s">
        <v>223</v>
      </c>
      <c r="B39" s="543"/>
      <c r="C39" s="544">
        <v>0.26677255947028811</v>
      </c>
      <c r="D39" s="544">
        <v>0.18894354009179049</v>
      </c>
      <c r="E39" s="147">
        <v>0.50404690023044041</v>
      </c>
    </row>
    <row r="40" spans="1:7" s="1" customFormat="1" ht="13.15" customHeight="1" x14ac:dyDescent="0.2">
      <c r="A40" s="1" t="s">
        <v>17</v>
      </c>
    </row>
    <row r="41" spans="1:7" s="1" customFormat="1" ht="13.15" customHeight="1" x14ac:dyDescent="0.2">
      <c r="A41" s="573" t="s">
        <v>515</v>
      </c>
      <c r="B41" s="573"/>
      <c r="C41" s="573"/>
      <c r="D41" s="573"/>
      <c r="E41" s="573"/>
      <c r="F41" s="573"/>
      <c r="G41" s="573"/>
    </row>
    <row r="42" spans="1:7" s="1" customFormat="1" ht="13.15" customHeight="1" x14ac:dyDescent="0.2">
      <c r="A42" s="594" t="s">
        <v>382</v>
      </c>
      <c r="B42" s="594"/>
      <c r="C42" s="594"/>
      <c r="D42" s="594"/>
      <c r="E42" s="594"/>
    </row>
    <row r="43" spans="1:7" s="1" customFormat="1" ht="13.15" customHeight="1" x14ac:dyDescent="0.2">
      <c r="A43" s="617" t="s">
        <v>210</v>
      </c>
      <c r="B43" s="617"/>
      <c r="C43" s="525"/>
      <c r="D43" s="560"/>
    </row>
    <row r="44" spans="1:7" s="1" customFormat="1" ht="13.15" customHeight="1" x14ac:dyDescent="0.2">
      <c r="A44" s="573" t="s">
        <v>232</v>
      </c>
      <c r="B44" s="573"/>
      <c r="C44" s="522"/>
      <c r="D44" s="557"/>
    </row>
  </sheetData>
  <mergeCells count="7">
    <mergeCell ref="A44:B44"/>
    <mergeCell ref="A43:B43"/>
    <mergeCell ref="A41:G41"/>
    <mergeCell ref="A2:E2"/>
    <mergeCell ref="A5:E5"/>
    <mergeCell ref="A21:E21"/>
    <mergeCell ref="A42:E42"/>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65"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A12" sqref="A12"/>
    </sheetView>
  </sheetViews>
  <sheetFormatPr defaultColWidth="9.28515625" defaultRowHeight="15" x14ac:dyDescent="0.25"/>
  <cols>
    <col min="1" max="1" width="65.5703125" style="2" customWidth="1"/>
    <col min="2" max="4" width="14.28515625" style="2" customWidth="1"/>
    <col min="5" max="5" width="14.28515625" customWidth="1"/>
    <col min="6" max="16384" width="9.28515625" style="2"/>
  </cols>
  <sheetData>
    <row r="1" spans="1:5" s="34" customFormat="1" ht="13.15" customHeight="1" x14ac:dyDescent="0.2"/>
    <row r="2" spans="1:5" s="34" customFormat="1" ht="13.15" customHeight="1" x14ac:dyDescent="0.2">
      <c r="A2" s="579" t="s">
        <v>498</v>
      </c>
      <c r="B2" s="579"/>
      <c r="C2" s="579"/>
      <c r="D2" s="579"/>
      <c r="E2" s="579"/>
    </row>
    <row r="3" spans="1:5" s="34" customFormat="1" ht="13.15" customHeight="1" x14ac:dyDescent="0.2"/>
    <row r="4" spans="1:5" s="34" customFormat="1" ht="13.15" customHeight="1" x14ac:dyDescent="0.2">
      <c r="A4" s="11"/>
      <c r="B4" s="481">
        <v>2020</v>
      </c>
      <c r="C4" s="481">
        <v>2021</v>
      </c>
      <c r="D4" s="481">
        <v>2022</v>
      </c>
      <c r="E4" s="524">
        <v>2023</v>
      </c>
    </row>
    <row r="5" spans="1:5" s="34" customFormat="1" ht="13.15" customHeight="1" x14ac:dyDescent="0.2">
      <c r="A5" s="125"/>
      <c r="B5" s="74" t="s">
        <v>146</v>
      </c>
      <c r="C5" s="74" t="s">
        <v>146</v>
      </c>
      <c r="D5" s="74" t="s">
        <v>146</v>
      </c>
      <c r="E5" s="75" t="s">
        <v>146</v>
      </c>
    </row>
    <row r="6" spans="1:5" s="34" customFormat="1" ht="13.15" customHeight="1" x14ac:dyDescent="0.2">
      <c r="A6" s="126" t="s">
        <v>23</v>
      </c>
      <c r="B6" s="127"/>
      <c r="C6" s="127"/>
      <c r="D6" s="127"/>
      <c r="E6" s="128"/>
    </row>
    <row r="7" spans="1:5" s="34" customFormat="1" ht="13.15" customHeight="1" x14ac:dyDescent="0.2">
      <c r="A7" s="63" t="s">
        <v>21</v>
      </c>
      <c r="B7" s="139">
        <v>44191.978000000003</v>
      </c>
      <c r="C7" s="139">
        <v>43913.316879849997</v>
      </c>
      <c r="D7" s="139">
        <v>47585.869934739538</v>
      </c>
      <c r="E7" s="140">
        <v>52260.112677913145</v>
      </c>
    </row>
    <row r="8" spans="1:5" s="34" customFormat="1" ht="13.15" customHeight="1" x14ac:dyDescent="0.2">
      <c r="A8" s="63" t="s">
        <v>223</v>
      </c>
      <c r="B8" s="517">
        <v>0</v>
      </c>
      <c r="C8" s="546">
        <v>-6.0000000000000001E-3</v>
      </c>
      <c r="D8" s="546">
        <v>8.4000000000000005E-2</v>
      </c>
      <c r="E8" s="547">
        <v>9.8000000000000004E-2</v>
      </c>
    </row>
    <row r="9" spans="1:5" s="34" customFormat="1" ht="13.15" customHeight="1" x14ac:dyDescent="0.2">
      <c r="A9" s="148" t="s">
        <v>224</v>
      </c>
      <c r="B9" s="149">
        <v>0.17699999999999999</v>
      </c>
      <c r="C9" s="149">
        <v>0.152</v>
      </c>
      <c r="D9" s="149">
        <v>0.16800000000000001</v>
      </c>
      <c r="E9" s="454">
        <v>0.185</v>
      </c>
    </row>
    <row r="10" spans="1:5" ht="13.15" customHeight="1" x14ac:dyDescent="0.25">
      <c r="A10" s="1" t="s">
        <v>17</v>
      </c>
    </row>
    <row r="11" spans="1:5" ht="13.15" customHeight="1" x14ac:dyDescent="0.25">
      <c r="A11" s="1" t="s">
        <v>320</v>
      </c>
    </row>
  </sheetData>
  <mergeCells count="1">
    <mergeCell ref="A2:E2"/>
  </mergeCells>
  <hyperlinks>
    <hyperlink ref="A2:C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opLeftCell="A7" workbookViewId="0">
      <selection activeCell="A12" sqref="A12"/>
    </sheetView>
  </sheetViews>
  <sheetFormatPr defaultColWidth="9.28515625" defaultRowHeight="15" x14ac:dyDescent="0.25"/>
  <cols>
    <col min="1" max="1" width="65.5703125" style="2" customWidth="1"/>
    <col min="2" max="5" width="14.28515625" style="2" customWidth="1"/>
    <col min="6" max="16384" width="9.28515625" style="2"/>
  </cols>
  <sheetData>
    <row r="1" spans="1:6" s="34" customFormat="1" ht="13.15" customHeight="1" x14ac:dyDescent="0.2"/>
    <row r="2" spans="1:6" s="92" customFormat="1" ht="13.15" customHeight="1" x14ac:dyDescent="0.2">
      <c r="A2" s="579" t="s">
        <v>499</v>
      </c>
      <c r="B2" s="579"/>
      <c r="C2" s="579"/>
      <c r="D2" s="579"/>
      <c r="E2" s="579"/>
      <c r="F2" s="56"/>
    </row>
    <row r="3" spans="1:6" s="34" customFormat="1" ht="13.15" customHeight="1" x14ac:dyDescent="0.2"/>
    <row r="4" spans="1:6" s="34" customFormat="1" ht="13.15" customHeight="1" x14ac:dyDescent="0.2">
      <c r="A4" s="11"/>
      <c r="B4" s="481">
        <v>2020</v>
      </c>
      <c r="C4" s="481">
        <v>2021</v>
      </c>
      <c r="D4" s="481">
        <v>2022</v>
      </c>
      <c r="E4" s="524">
        <v>2023</v>
      </c>
    </row>
    <row r="5" spans="1:6" s="34" customFormat="1" ht="13.15" customHeight="1" x14ac:dyDescent="0.2">
      <c r="A5" s="11"/>
      <c r="B5" s="74" t="s">
        <v>146</v>
      </c>
      <c r="C5" s="74" t="s">
        <v>146</v>
      </c>
      <c r="D5" s="74" t="s">
        <v>146</v>
      </c>
      <c r="E5" s="75" t="s">
        <v>146</v>
      </c>
    </row>
    <row r="6" spans="1:6" s="34" customFormat="1" ht="13.15" customHeight="1" x14ac:dyDescent="0.2">
      <c r="A6" s="126" t="s">
        <v>198</v>
      </c>
      <c r="B6" s="127"/>
      <c r="C6" s="127"/>
      <c r="D6" s="127"/>
      <c r="E6" s="128"/>
    </row>
    <row r="7" spans="1:6" s="34" customFormat="1" ht="13.15" customHeight="1" x14ac:dyDescent="0.2">
      <c r="A7" s="63" t="s">
        <v>21</v>
      </c>
      <c r="B7" s="139">
        <v>1131.7139999999999</v>
      </c>
      <c r="C7" s="139">
        <v>1230.3761610199999</v>
      </c>
      <c r="D7" s="139">
        <v>1769</v>
      </c>
      <c r="E7" s="140">
        <v>1981</v>
      </c>
    </row>
    <row r="8" spans="1:6" s="34" customFormat="1" ht="13.15" customHeight="1" x14ac:dyDescent="0.2">
      <c r="A8" s="63" t="s">
        <v>223</v>
      </c>
      <c r="B8" s="542"/>
      <c r="C8" s="546">
        <v>8.6999999999999994E-2</v>
      </c>
      <c r="D8" s="546">
        <v>0.438</v>
      </c>
      <c r="E8" s="547">
        <v>0.11984171848501979</v>
      </c>
    </row>
    <row r="9" spans="1:6" s="34" customFormat="1" ht="13.15" customHeight="1" x14ac:dyDescent="0.2">
      <c r="A9" s="101" t="s">
        <v>227</v>
      </c>
      <c r="B9" s="151">
        <v>0.312</v>
      </c>
      <c r="C9" s="151">
        <v>0.33400000000000002</v>
      </c>
      <c r="D9" s="151">
        <v>0.36699999999999999</v>
      </c>
      <c r="E9" s="548">
        <v>0.251</v>
      </c>
    </row>
    <row r="10" spans="1:6" s="34" customFormat="1" ht="13.15" customHeight="1" x14ac:dyDescent="0.2">
      <c r="A10" s="126" t="s">
        <v>199</v>
      </c>
      <c r="B10" s="152"/>
      <c r="C10" s="152"/>
      <c r="D10" s="152"/>
      <c r="E10" s="545"/>
    </row>
    <row r="11" spans="1:6" s="34" customFormat="1" ht="13.15" customHeight="1" x14ac:dyDescent="0.2">
      <c r="A11" s="63" t="s">
        <v>21</v>
      </c>
      <c r="B11" s="139">
        <v>1533.866</v>
      </c>
      <c r="C11" s="139">
        <v>1658.04095689</v>
      </c>
      <c r="D11" s="139">
        <v>2167</v>
      </c>
      <c r="E11" s="140">
        <v>2536</v>
      </c>
    </row>
    <row r="12" spans="1:6" s="34" customFormat="1" ht="13.15" customHeight="1" x14ac:dyDescent="0.2">
      <c r="A12" s="63" t="s">
        <v>223</v>
      </c>
      <c r="B12" s="542"/>
      <c r="C12" s="546">
        <v>8.1000000000000003E-2</v>
      </c>
      <c r="D12" s="546">
        <v>0.307</v>
      </c>
      <c r="E12" s="547">
        <v>0.17028149515459168</v>
      </c>
    </row>
    <row r="13" spans="1:6" s="34" customFormat="1" ht="13.15" customHeight="1" x14ac:dyDescent="0.2">
      <c r="A13" s="101" t="s">
        <v>228</v>
      </c>
      <c r="B13" s="151">
        <v>0.30099999999999999</v>
      </c>
      <c r="C13" s="151">
        <v>0.27600000000000002</v>
      </c>
      <c r="D13" s="151">
        <v>0.29899999999999999</v>
      </c>
      <c r="E13" s="548">
        <v>0.25</v>
      </c>
    </row>
    <row r="14" spans="1:6" s="34" customFormat="1" ht="13.15" customHeight="1" x14ac:dyDescent="0.2">
      <c r="A14" s="126" t="s">
        <v>151</v>
      </c>
      <c r="B14" s="152"/>
      <c r="C14" s="152"/>
      <c r="D14" s="152"/>
      <c r="E14" s="545"/>
    </row>
    <row r="15" spans="1:6" s="34" customFormat="1" ht="13.15" customHeight="1" x14ac:dyDescent="0.2">
      <c r="A15" s="63" t="s">
        <v>21</v>
      </c>
      <c r="B15" s="139">
        <v>748.40599999999995</v>
      </c>
      <c r="C15" s="139">
        <v>719.39531526999997</v>
      </c>
      <c r="D15" s="139">
        <v>802</v>
      </c>
      <c r="E15" s="140">
        <v>871</v>
      </c>
    </row>
    <row r="16" spans="1:6" s="34" customFormat="1" ht="13.15" customHeight="1" x14ac:dyDescent="0.2">
      <c r="A16" s="63" t="s">
        <v>223</v>
      </c>
      <c r="B16" s="542"/>
      <c r="C16" s="546">
        <v>-3.9E-2</v>
      </c>
      <c r="D16" s="546">
        <v>0.114</v>
      </c>
      <c r="E16" s="547">
        <v>8.6034912718204515E-2</v>
      </c>
    </row>
    <row r="17" spans="1:7" s="34" customFormat="1" ht="13.15" customHeight="1" x14ac:dyDescent="0.2">
      <c r="A17" s="101" t="s">
        <v>229</v>
      </c>
      <c r="B17" s="151">
        <v>0.253</v>
      </c>
      <c r="C17" s="151">
        <v>0.251</v>
      </c>
      <c r="D17" s="151">
        <v>0.24099999999999999</v>
      </c>
      <c r="E17" s="548">
        <v>0.26200000000000001</v>
      </c>
    </row>
    <row r="18" spans="1:7" s="34" customFormat="1" ht="13.15" customHeight="1" x14ac:dyDescent="0.2">
      <c r="A18" s="126" t="s">
        <v>200</v>
      </c>
      <c r="B18" s="152"/>
      <c r="C18" s="152"/>
      <c r="D18" s="152"/>
      <c r="E18" s="545"/>
    </row>
    <row r="19" spans="1:7" s="34" customFormat="1" ht="13.15" customHeight="1" x14ac:dyDescent="0.2">
      <c r="A19" s="63" t="s">
        <v>21</v>
      </c>
      <c r="B19" s="139">
        <v>490.31299999999999</v>
      </c>
      <c r="C19" s="139">
        <v>677.46229506999998</v>
      </c>
      <c r="D19" s="139">
        <v>1014</v>
      </c>
      <c r="E19" s="140">
        <v>802</v>
      </c>
    </row>
    <row r="20" spans="1:7" s="34" customFormat="1" ht="13.15" customHeight="1" x14ac:dyDescent="0.2">
      <c r="A20" s="63" t="s">
        <v>223</v>
      </c>
      <c r="B20" s="542"/>
      <c r="C20" s="546">
        <v>0.38200000000000001</v>
      </c>
      <c r="D20" s="546">
        <v>0.497</v>
      </c>
      <c r="E20" s="547">
        <v>-0.20907297830374749</v>
      </c>
    </row>
    <row r="21" spans="1:7" s="34" customFormat="1" ht="13.15" customHeight="1" x14ac:dyDescent="0.2">
      <c r="A21" s="101" t="s">
        <v>230</v>
      </c>
      <c r="B21" s="151">
        <v>0.20100000000000001</v>
      </c>
      <c r="C21" s="151">
        <v>0.38800000000000001</v>
      </c>
      <c r="D21" s="151">
        <v>0.65900000000000003</v>
      </c>
      <c r="E21" s="548">
        <v>0.39</v>
      </c>
    </row>
    <row r="22" spans="1:7" s="34" customFormat="1" ht="13.15" customHeight="1" x14ac:dyDescent="0.2">
      <c r="A22" s="153" t="s">
        <v>159</v>
      </c>
      <c r="B22" s="152"/>
      <c r="C22" s="152"/>
      <c r="D22" s="152"/>
      <c r="E22" s="545"/>
      <c r="G22" s="542"/>
    </row>
    <row r="23" spans="1:7" s="34" customFormat="1" ht="13.15" customHeight="1" x14ac:dyDescent="0.2">
      <c r="A23" s="63" t="s">
        <v>21</v>
      </c>
      <c r="B23" s="139">
        <v>-143.43400000000005</v>
      </c>
      <c r="C23" s="139">
        <v>-16.058527040000001</v>
      </c>
      <c r="D23" s="139">
        <v>-122</v>
      </c>
      <c r="E23" s="140">
        <v>-364</v>
      </c>
      <c r="G23" s="151"/>
    </row>
    <row r="24" spans="1:7" s="34" customFormat="1" ht="13.15" customHeight="1" x14ac:dyDescent="0.2">
      <c r="A24" s="63" t="s">
        <v>223</v>
      </c>
      <c r="B24" s="542"/>
      <c r="C24" s="546">
        <v>-0.88800000000000001</v>
      </c>
      <c r="D24" s="546">
        <v>6.5979999999999999</v>
      </c>
      <c r="E24" s="547">
        <v>1.9836065573770494</v>
      </c>
    </row>
    <row r="25" spans="1:7" s="34" customFormat="1" ht="13.15" customHeight="1" x14ac:dyDescent="0.2">
      <c r="A25" s="101" t="s">
        <v>436</v>
      </c>
      <c r="B25" s="151">
        <v>0.48499999999999999</v>
      </c>
      <c r="C25" s="151">
        <v>0.23100000000000001</v>
      </c>
      <c r="D25" s="151">
        <v>0.29899999999999999</v>
      </c>
      <c r="E25" s="548">
        <v>0.27400000000000002</v>
      </c>
    </row>
    <row r="26" spans="1:7" s="34" customFormat="1" ht="13.15" customHeight="1" x14ac:dyDescent="0.2">
      <c r="A26" s="153" t="s">
        <v>403</v>
      </c>
      <c r="B26" s="152"/>
      <c r="C26" s="152"/>
      <c r="D26" s="152"/>
      <c r="E26" s="545"/>
    </row>
    <row r="27" spans="1:7" s="34" customFormat="1" ht="13.15" customHeight="1" x14ac:dyDescent="0.2">
      <c r="A27" s="63" t="s">
        <v>21</v>
      </c>
      <c r="B27" s="139">
        <v>151.71299999999999</v>
      </c>
      <c r="C27" s="139">
        <v>245.12481951000001</v>
      </c>
      <c r="D27" s="139">
        <v>229</v>
      </c>
      <c r="E27" s="140">
        <v>499</v>
      </c>
    </row>
    <row r="28" spans="1:7" s="34" customFormat="1" ht="13.15" customHeight="1" x14ac:dyDescent="0.2">
      <c r="A28" s="63" t="s">
        <v>223</v>
      </c>
      <c r="B28" s="542"/>
      <c r="C28" s="546">
        <v>0.61599999999999999</v>
      </c>
      <c r="D28" s="546">
        <v>-6.2E-2</v>
      </c>
      <c r="E28" s="547">
        <v>1.1790393013100435</v>
      </c>
    </row>
    <row r="29" spans="1:7" s="34" customFormat="1" ht="13.15" customHeight="1" x14ac:dyDescent="0.2">
      <c r="A29" s="148" t="s">
        <v>437</v>
      </c>
      <c r="B29" s="149">
        <v>-0.28899999999999998</v>
      </c>
      <c r="C29" s="149">
        <v>0.20399999999999999</v>
      </c>
      <c r="D29" s="149">
        <v>0.11600000000000001</v>
      </c>
      <c r="E29" s="549">
        <v>0.14399999999999999</v>
      </c>
    </row>
    <row r="30" spans="1:7" s="1" customFormat="1" ht="13.15" customHeight="1" x14ac:dyDescent="0.2">
      <c r="A30" s="1" t="s">
        <v>17</v>
      </c>
    </row>
    <row r="31" spans="1:7" s="1" customFormat="1" ht="13.15" customHeight="1" x14ac:dyDescent="0.2">
      <c r="A31" s="1" t="s">
        <v>320</v>
      </c>
    </row>
    <row r="32" spans="1:7" s="1" customFormat="1" ht="13.15" customHeight="1" x14ac:dyDescent="0.2"/>
    <row r="33" spans="1:5" s="1" customFormat="1" ht="13.15" customHeight="1" x14ac:dyDescent="0.2"/>
    <row r="34" spans="1:5" ht="13.15" customHeight="1" x14ac:dyDescent="0.25">
      <c r="A34" s="622"/>
      <c r="B34" s="623"/>
      <c r="C34" s="623"/>
      <c r="D34" s="623"/>
      <c r="E34" s="623"/>
    </row>
    <row r="35" spans="1:5" ht="13.15" customHeight="1" x14ac:dyDescent="0.25">
      <c r="A35" s="624"/>
      <c r="B35" s="574"/>
      <c r="C35" s="574"/>
      <c r="D35" s="574"/>
      <c r="E35" s="574"/>
    </row>
    <row r="36" spans="1:5" ht="13.15" customHeight="1" x14ac:dyDescent="0.25"/>
    <row r="37" spans="1:5" ht="13.15" customHeight="1" x14ac:dyDescent="0.25"/>
  </sheetData>
  <mergeCells count="3">
    <mergeCell ref="A2:E2"/>
    <mergeCell ref="A34:E34"/>
    <mergeCell ref="A35:E35"/>
  </mergeCells>
  <hyperlinks>
    <hyperlink ref="A2:E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1"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2" sqref="A12"/>
    </sheetView>
  </sheetViews>
  <sheetFormatPr defaultRowHeight="15" x14ac:dyDescent="0.2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Tablela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Folha1</vt:lpstr>
      <vt:lpstr>'Tabela 39'!Área_de_Impressão</vt:lpstr>
      <vt:lpstr>'Tabela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2024-10-21T08:29:05Z</cp:lastPrinted>
  <dcterms:created xsi:type="dcterms:W3CDTF">2011-01-19T10:11:43Z</dcterms:created>
  <dcterms:modified xsi:type="dcterms:W3CDTF">2024-10-21T11:28:48Z</dcterms:modified>
</cp:coreProperties>
</file>