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2\Tabelas em Excel Finais\"/>
    </mc:Choice>
  </mc:AlternateContent>
  <bookViews>
    <workbookView xWindow="0" yWindow="0" windowWidth="15360" windowHeight="7620"/>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82" r:id="rId32"/>
    <sheet name="Tabela 32" sheetId="70" r:id="rId33"/>
    <sheet name="Tabela 33" sheetId="87" r:id="rId34"/>
    <sheet name="Tabela 34" sheetId="84" r:id="rId35"/>
    <sheet name="Tabela 35" sheetId="40" r:id="rId36"/>
    <sheet name="Tabela 36" sheetId="73" r:id="rId37"/>
    <sheet name="Tabela 37" sheetId="85" r:id="rId38"/>
    <sheet name="Tabela 38" sheetId="88" r:id="rId39"/>
    <sheet name="Tabela 39" sheetId="80" r:id="rId40"/>
    <sheet name="Tabela 40" sheetId="83" r:id="rId41"/>
    <sheet name="Tabela 41" sheetId="74" r:id="rId42"/>
    <sheet name="Tablela 42" sheetId="90" r:id="rId43"/>
    <sheet name="Tabela 43" sheetId="50" r:id="rId44"/>
    <sheet name="Tabela 44" sheetId="49" r:id="rId45"/>
    <sheet name="Tabela 45" sheetId="89" r:id="rId46"/>
    <sheet name="Tabela 46" sheetId="61" r:id="rId47"/>
    <sheet name="Tabela 47" sheetId="54" r:id="rId48"/>
    <sheet name="Tabela 48" sheetId="55" r:id="rId49"/>
    <sheet name="Tabela 49" sheetId="58" r:id="rId50"/>
    <sheet name="Tabela 50" sheetId="62" r:id="rId51"/>
    <sheet name="Tabela 51" sheetId="63" r:id="rId52"/>
    <sheet name="Tabela 52" sheetId="64" r:id="rId53"/>
    <sheet name="Tabela 53" sheetId="65" r:id="rId54"/>
    <sheet name="Tabela 54" sheetId="76" r:id="rId55"/>
    <sheet name="Tabela 55" sheetId="66" r:id="rId56"/>
    <sheet name="Tabela 56" sheetId="67" r:id="rId57"/>
    <sheet name="Tabela 57" sheetId="68" r:id="rId58"/>
    <sheet name="Folha1" sheetId="69" r:id="rId59"/>
  </sheets>
  <definedNames>
    <definedName name="_xlnm.Print_Area" localSheetId="39">'Tabela 39'!$A$1:$E$24</definedName>
    <definedName name="_xlnm.Print_Area" localSheetId="47">'Tabela 47'!$A$1:$E$26</definedName>
  </definedNames>
  <calcPr calcId="162913"/>
</workbook>
</file>

<file path=xl/calcChain.xml><?xml version="1.0" encoding="utf-8"?>
<calcChain xmlns="http://schemas.openxmlformats.org/spreadsheetml/2006/main">
  <c r="B21" i="74" l="1"/>
  <c r="C21" i="74"/>
  <c r="D21" i="74"/>
  <c r="D22" i="74" s="1"/>
  <c r="E21" i="74"/>
  <c r="E22" i="74" s="1"/>
  <c r="C22" i="74"/>
  <c r="C4" i="20" l="1"/>
  <c r="H10" i="9" l="1"/>
  <c r="G10" i="9"/>
  <c r="F10" i="9"/>
  <c r="D10" i="9"/>
  <c r="C10" i="9"/>
  <c r="B10" i="9"/>
  <c r="D15" i="9" l="1"/>
  <c r="S7" i="73" l="1"/>
  <c r="S6" i="73"/>
  <c r="D11" i="76" l="1"/>
  <c r="J12" i="9" l="1"/>
  <c r="E11" i="76" l="1"/>
  <c r="K12" i="9" l="1"/>
  <c r="K15" i="9"/>
  <c r="K14" i="9"/>
  <c r="K13" i="9"/>
  <c r="K10" i="9"/>
  <c r="K9" i="9"/>
  <c r="K8" i="9"/>
  <c r="K7" i="9"/>
  <c r="C11" i="76" l="1"/>
  <c r="B11" i="76"/>
  <c r="E15" i="15" l="1"/>
  <c r="D15" i="15"/>
  <c r="C15" i="15"/>
  <c r="B15" i="15"/>
  <c r="E11" i="15"/>
  <c r="D11" i="15"/>
  <c r="C11" i="15"/>
  <c r="B11" i="15"/>
  <c r="E14" i="15"/>
  <c r="D14" i="15"/>
  <c r="C14" i="15"/>
  <c r="E10" i="15"/>
  <c r="D10" i="15"/>
  <c r="C10" i="15"/>
  <c r="D7" i="15"/>
  <c r="C7" i="15"/>
  <c r="F7" i="15" l="1"/>
  <c r="F14" i="15"/>
  <c r="F10" i="15"/>
  <c r="I15" i="9" l="1"/>
  <c r="I10" i="9"/>
  <c r="E10" i="9"/>
  <c r="E15" i="9"/>
  <c r="C4" i="23" l="1"/>
  <c r="D4" i="23" s="1"/>
  <c r="E4" i="23" s="1"/>
  <c r="M15" i="9" l="1"/>
  <c r="M14" i="9"/>
  <c r="M13" i="9"/>
  <c r="M12" i="9"/>
  <c r="M10" i="9"/>
  <c r="M9" i="9"/>
  <c r="M8" i="9"/>
  <c r="M7" i="9"/>
  <c r="L15" i="9"/>
  <c r="L14" i="9"/>
  <c r="L13" i="9"/>
  <c r="L12" i="9"/>
  <c r="L10" i="9"/>
  <c r="L9" i="9"/>
  <c r="L8" i="9"/>
  <c r="L7" i="9"/>
  <c r="J14" i="9" l="1"/>
  <c r="J13" i="9"/>
  <c r="J9" i="9"/>
  <c r="J8" i="9"/>
  <c r="J7" i="9"/>
  <c r="J10" i="9" l="1"/>
  <c r="J15" i="9"/>
  <c r="E4" i="22" l="1"/>
  <c r="H4" i="22" s="1"/>
  <c r="K4" i="22" s="1"/>
  <c r="H4" i="19"/>
  <c r="K4" i="19" s="1"/>
</calcChain>
</file>

<file path=xl/sharedStrings.xml><?xml version="1.0" encoding="utf-8"?>
<sst xmlns="http://schemas.openxmlformats.org/spreadsheetml/2006/main" count="1426" uniqueCount="521">
  <si>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</si>
  <si>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</si>
  <si>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</si>
  <si>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</si>
  <si>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</si>
  <si>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</si>
  <si>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</si>
  <si>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</si>
  <si>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</si>
  <si>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</si>
  <si>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</si>
  <si>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</si>
  <si>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</si>
  <si>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</si>
  <si>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</si>
  <si>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</si>
  <si>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</si>
  <si>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</si>
  <si>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</si>
  <si>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</si>
  <si>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</si>
  <si>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</si>
  <si>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</si>
  <si>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</si>
  <si>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</si>
  <si>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</si>
  <si>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</si>
  <si>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</si>
  <si>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t>Afetos à Atividade Doméstica</t>
  </si>
  <si>
    <t>Afetos à Atividade Internacional</t>
  </si>
  <si>
    <t>Grande Dimensão</t>
  </si>
  <si>
    <t>Média Dimensão</t>
  </si>
  <si>
    <t>Pequena Dimensão</t>
  </si>
  <si>
    <t>Chefias</t>
  </si>
  <si>
    <t>Específicas</t>
  </si>
  <si>
    <t>Administrativas</t>
  </si>
  <si>
    <t>Auxiliares</t>
  </si>
  <si>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</si>
  <si>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</si>
  <si>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</si>
  <si>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</si>
  <si>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</si>
  <si>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</si>
  <si>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</si>
  <si>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</si>
  <si>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</si>
  <si>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</si>
  <si>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</si>
  <si>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</si>
  <si>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</si>
  <si>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</si>
  <si>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</si>
  <si>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</si>
  <si>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</si>
  <si>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</si>
  <si>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</si>
  <si>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</si>
  <si>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</si>
  <si>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</si>
  <si>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</si>
  <si>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</si>
  <si>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</si>
  <si>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</si>
  <si>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</si>
  <si>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</si>
  <si>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</si>
  <si>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</si>
  <si>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</si>
  <si>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</si>
  <si>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</si>
  <si>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</si>
  <si>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</si>
  <si>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</si>
  <si>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</si>
  <si>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</si>
  <si>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</si>
  <si>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</si>
  <si>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</si>
  <si>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</si>
  <si>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</si>
  <si>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</si>
  <si>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</si>
  <si>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</si>
  <si>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</si>
  <si>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</si>
  <si>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</si>
  <si>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</si>
  <si>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</si>
  <si>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</si>
  <si>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</si>
  <si>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</si>
  <si>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</si>
  <si>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</si>
  <si>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</si>
  <si>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</si>
  <si>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</si>
  <si>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</si>
  <si>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</si>
  <si>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</si>
  <si>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</si>
  <si>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</si>
  <si>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</si>
  <si>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</si>
  <si>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</si>
  <si>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</si>
  <si>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</si>
  <si>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</si>
  <si>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</si>
  <si>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</si>
  <si>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</si>
  <si>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</si>
  <si>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</si>
  <si>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</si>
  <si>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</si>
  <si>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</si>
  <si>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</si>
  <si>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</si>
  <si>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</si>
  <si>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</si>
  <si>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</si>
  <si>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</si>
  <si>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</si>
  <si>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</si>
  <si>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</si>
  <si>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</si>
  <si>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</si>
  <si>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</si>
  <si>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</si>
  <si>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</si>
  <si>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</si>
  <si>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</si>
  <si>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</si>
  <si>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</si>
  <si>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</si>
  <si>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Número de ATMs das Instituições Financeiras Associadas</t>
  </si>
  <si>
    <t>Rede Multibanco</t>
  </si>
  <si>
    <t>Rede Própria</t>
  </si>
  <si>
    <t>Fonte: SIBS, IFs, APB.</t>
  </si>
  <si>
    <t>Número de Utilizadores de Homebanking</t>
  </si>
  <si>
    <t>Indicadores de Cobertura Bancária</t>
  </si>
  <si>
    <t>Análise de solvabilidade</t>
  </si>
  <si>
    <t>Indicadores de Eficiência</t>
  </si>
  <si>
    <t>Atividade Internacional</t>
  </si>
  <si>
    <t>Ativo (milhões €)</t>
  </si>
  <si>
    <t>Em Valor de Ativo (milhões €)</t>
  </si>
  <si>
    <t>Em % do total</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</si>
  <si>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</si>
  <si>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</si>
  <si>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</si>
  <si>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</si>
  <si>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</si>
  <si>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</si>
  <si>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</si>
  <si>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</si>
  <si>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</si>
  <si>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</si>
  <si>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Margem Financeira (MF)</t>
  </si>
  <si>
    <t>Resultados de Serviços e Comissões</t>
  </si>
  <si>
    <t>Resultados de Operações Financeiras</t>
  </si>
  <si>
    <t>Outros Resultados</t>
  </si>
  <si>
    <t>Provisões e Similares</t>
  </si>
  <si>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</si>
  <si>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</si>
  <si>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</si>
  <si>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</si>
  <si>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</si>
  <si>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</si>
  <si>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</si>
  <si>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</si>
  <si>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</si>
  <si>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</si>
  <si>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</si>
  <si>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</si>
  <si>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t>Impostos sobre o rendimento (IRC)</t>
  </si>
  <si>
    <t>Taxa de Imposto sobre o Rendimento (%)</t>
  </si>
  <si>
    <t>Impostos sobre o rendimento suportados no estrangeiro líquidos de dedução por dupla tributação</t>
  </si>
  <si>
    <t>Tributações autónomas</t>
  </si>
  <si>
    <t>Total de Derramas, Tributações Autónomas e Imposto Sobre o Rendimento Suportado no Estrangeiro</t>
  </si>
  <si>
    <t>Taxa Social Única</t>
  </si>
  <si>
    <t>Encargo com pensões</t>
  </si>
  <si>
    <t>Outros encargos</t>
  </si>
  <si>
    <t>Ativo Total (Milhões €)</t>
  </si>
  <si>
    <t>Fundos Próprios (Milhões €)</t>
  </si>
  <si>
    <t>Common Equity Tier 1 (CET1)</t>
  </si>
  <si>
    <t>Fundos Próprios Elegíveis</t>
  </si>
  <si>
    <t>Ativos Ponderados pelo Risco (Milhões €)</t>
  </si>
  <si>
    <t>Risco de crédito</t>
  </si>
  <si>
    <t>Risco de mercado</t>
  </si>
  <si>
    <t>Risco operacional</t>
  </si>
  <si>
    <t>Posições em risco - Ajustamento da avaliação de crédito</t>
  </si>
  <si>
    <t>Ativos ponderados pelo risco</t>
  </si>
  <si>
    <t>Indicadores de Eficiência Por Empregado</t>
  </si>
  <si>
    <t>População por Empregado</t>
  </si>
  <si>
    <t>Produto Bancário por Empregado</t>
  </si>
  <si>
    <t>Indicadores de Eficiência Por Balcão</t>
  </si>
  <si>
    <t>Produto Bancário por Balcão</t>
  </si>
  <si>
    <t>Total (número de habitantes)</t>
  </si>
  <si>
    <t>Total (milhares €)</t>
  </si>
  <si>
    <t>Margem Financeira</t>
  </si>
  <si>
    <t>Produto Bancário</t>
  </si>
  <si>
    <t>Provisões e Imparidades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</si>
  <si>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</si>
  <si>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</si>
  <si>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</si>
  <si>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</si>
  <si>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</si>
  <si>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</si>
  <si>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</si>
  <si>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</si>
  <si>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</si>
  <si>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</si>
  <si>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</si>
  <si>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</si>
  <si>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</si>
  <si>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</si>
  <si>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</si>
  <si>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</si>
  <si>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</si>
  <si>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</si>
  <si>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</si>
  <si>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</si>
  <si>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Cost-to-Income</t>
  </si>
  <si>
    <t>Ativo Agregado (milhões €)</t>
  </si>
  <si>
    <t>Taxa de variação anual</t>
  </si>
  <si>
    <t>Percentagem no total do ativo consolidado</t>
  </si>
  <si>
    <t>Em percentagem do total de ativo</t>
  </si>
  <si>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</si>
  <si>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</si>
  <si>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</si>
  <si>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</si>
  <si>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</si>
  <si>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</si>
  <si>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</si>
  <si>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t>Ativos financeiros pelo justo valor através de outro rendimento integral</t>
  </si>
  <si>
    <t>Ativos financeiros pelo custo amortizado</t>
  </si>
  <si>
    <t>Títulos de dívida</t>
  </si>
  <si>
    <t>Empréstimos e adiantamentos</t>
  </si>
  <si>
    <t>Outros ativos</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</si>
  <si>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</si>
  <si>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</si>
  <si>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</si>
  <si>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</si>
  <si>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</si>
  <si>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</si>
  <si>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</si>
  <si>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</si>
  <si>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</si>
  <si>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</si>
  <si>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</si>
  <si>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</si>
  <si>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</si>
  <si>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</si>
  <si>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</si>
  <si>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</si>
  <si>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</si>
  <si>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</si>
  <si>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</si>
  <si>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</si>
  <si>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</si>
  <si>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Rácio de NPL's</t>
  </si>
  <si>
    <t>Rácio de cobertura de NPL's</t>
  </si>
  <si>
    <t>Posições curtas</t>
  </si>
  <si>
    <t>Títulos de dívida emitidos</t>
  </si>
  <si>
    <t>Outros passivos financeiros</t>
  </si>
  <si>
    <t>Outros passivos</t>
  </si>
  <si>
    <t>Empréstimos a sociedades não financeiras</t>
  </si>
  <si>
    <t>Total de empréstimos a sociedades não financeiras (valor bruto)</t>
  </si>
  <si>
    <t xml:space="preserve">    Asset-backed securities</t>
  </si>
  <si>
    <t xml:space="preserve">    Contratos híbridos</t>
  </si>
  <si>
    <t>Contas correntes / depósitos overnight</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</si>
  <si>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</si>
  <si>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</si>
  <si>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</si>
  <si>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</si>
  <si>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</si>
  <si>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</si>
  <si>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</si>
  <si>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</si>
  <si>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</si>
  <si>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</si>
  <si>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</si>
  <si>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</si>
  <si>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</si>
  <si>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</si>
  <si>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</si>
  <si>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</si>
  <si>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</si>
  <si>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</si>
  <si>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</si>
  <si>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</si>
  <si>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</si>
  <si>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</si>
  <si>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</si>
  <si>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</si>
  <si>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</si>
  <si>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</si>
  <si>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</si>
  <si>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</si>
  <si>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</si>
  <si>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</si>
  <si>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</si>
  <si>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</si>
  <si>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</si>
  <si>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</si>
  <si>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</si>
  <si>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</si>
  <si>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</si>
  <si>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</si>
  <si>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</si>
  <si>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</si>
  <si>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</si>
  <si>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</si>
  <si>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</si>
  <si>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</si>
  <si>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</si>
  <si>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</si>
  <si>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</si>
  <si>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</si>
  <si>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t>Encargos fiscais</t>
  </si>
  <si>
    <t>Encargos parafiscais</t>
  </si>
  <si>
    <t>Nota: Atividade consolidada de seis grupos bancários associados.</t>
  </si>
  <si>
    <t>Número Global de Colaboradores</t>
  </si>
  <si>
    <t>Contribuição para a taxa de variação do número de colaboradores</t>
  </si>
  <si>
    <t>Número de Colaboradores</t>
  </si>
  <si>
    <t xml:space="preserve">Caixa e disponibilidades </t>
  </si>
  <si>
    <t>Taxa de crescimento anual</t>
  </si>
  <si>
    <t>Em % do total de activo</t>
  </si>
  <si>
    <t>Ativos financeiros contabilizados ao justo valor através de resultados</t>
  </si>
  <si>
    <t>Derivados (milhões €)</t>
  </si>
  <si>
    <t>Instrumentos de capital próprio (milhões €)</t>
  </si>
  <si>
    <t>Titulos de dívida (milhões €)</t>
  </si>
  <si>
    <t>Empréstimos (milhões €)</t>
  </si>
  <si>
    <t>Bancos centrais</t>
  </si>
  <si>
    <t>Instituições de crédito</t>
  </si>
  <si>
    <t>Empresas e administração pública</t>
  </si>
  <si>
    <t>Particulares habitação</t>
  </si>
  <si>
    <t>Particulares consumo e outros fins</t>
  </si>
  <si>
    <t>Total de empréstimos</t>
  </si>
  <si>
    <t>Total de imparidades</t>
  </si>
  <si>
    <t>Total líquido</t>
  </si>
  <si>
    <t>Taxa de variaçao anual</t>
  </si>
  <si>
    <t>Em % do total de empréstimos</t>
  </si>
  <si>
    <t>Total de Passivo</t>
  </si>
  <si>
    <t>Passivos financeiros contabilizados ao justo valor através de resultados</t>
  </si>
  <si>
    <t>Em % do total de balanço</t>
  </si>
  <si>
    <t>Passivos financeiros ao custo amortizado</t>
  </si>
  <si>
    <t>Em percentagem do total de balanço</t>
  </si>
  <si>
    <t>Capitais Próprios</t>
  </si>
  <si>
    <t>Total de Passivo e Capitais Próprios</t>
  </si>
  <si>
    <t>Total de depósitos</t>
  </si>
  <si>
    <t>Particulares</t>
  </si>
  <si>
    <t>Passivos financeiros contabilizaddos ao justo valor através de resultados</t>
  </si>
  <si>
    <t>Titulos de dívida emitidos (milhões €)</t>
  </si>
  <si>
    <t>Depósitos (milhões €)</t>
  </si>
  <si>
    <t>Outros passivos financeiros (milhões €)</t>
  </si>
  <si>
    <t>Total de Depósitos (milhões €)</t>
  </si>
  <si>
    <t>À vista [call] e a curto prazo [contas correntes]</t>
  </si>
  <si>
    <t>Cartões de crédito</t>
  </si>
  <si>
    <t>Contas comerciais a receber</t>
  </si>
  <si>
    <t>Locações financeiras</t>
  </si>
  <si>
    <t>Empréstimos para operações de revenda</t>
  </si>
  <si>
    <t>Outros empréstimos</t>
  </si>
  <si>
    <t>Adiantamentos que não sejam empréstimos</t>
  </si>
  <si>
    <r>
      <t xml:space="preserve">    Obrigações cobertas </t>
    </r>
    <r>
      <rPr>
        <i/>
        <sz val="10"/>
        <rFont val="Calibri"/>
        <family val="2"/>
        <scheme val="minor"/>
      </rPr>
      <t>(covered bonds)</t>
    </r>
  </si>
  <si>
    <t>Instrumentos financeiros compostos não convertíveis</t>
  </si>
  <si>
    <t>Total de títulos de dívida emitidos</t>
  </si>
  <si>
    <t>Total de ativo</t>
  </si>
  <si>
    <t>Goodwill negativo reconhecido nos resultados</t>
  </si>
  <si>
    <t>Resultado Líquido (RL)</t>
  </si>
  <si>
    <r>
      <t xml:space="preserve">Resultado Antes de Impostos </t>
    </r>
    <r>
      <rPr>
        <b/>
        <vertAlign val="superscript"/>
        <sz val="10"/>
        <color theme="1"/>
        <rFont val="Calibri"/>
        <family val="2"/>
      </rPr>
      <t>(1)</t>
    </r>
  </si>
  <si>
    <r>
      <t xml:space="preserve">Outros </t>
    </r>
    <r>
      <rPr>
        <vertAlign val="superscript"/>
        <sz val="10"/>
        <color theme="1"/>
        <rFont val="Calibri"/>
        <family val="2"/>
      </rPr>
      <t>(2)</t>
    </r>
  </si>
  <si>
    <r>
      <t xml:space="preserve">Matéria Coletável </t>
    </r>
    <r>
      <rPr>
        <b/>
        <vertAlign val="superscript"/>
        <sz val="10"/>
        <color theme="1"/>
        <rFont val="Calibri"/>
        <family val="2"/>
      </rPr>
      <t>(3)</t>
    </r>
  </si>
  <si>
    <r>
      <t xml:space="preserve">Ativo Total </t>
    </r>
    <r>
      <rPr>
        <vertAlign val="superscript"/>
        <sz val="10"/>
        <color theme="1"/>
        <rFont val="Calibri"/>
        <family val="2"/>
      </rPr>
      <t>(1)</t>
    </r>
  </si>
  <si>
    <r>
      <rPr>
        <i/>
        <sz val="10"/>
        <color theme="1"/>
        <rFont val="Calibri"/>
        <family val="2"/>
      </rPr>
      <t>Tier</t>
    </r>
    <r>
      <rPr>
        <sz val="10"/>
        <color theme="1"/>
        <rFont val="Calibri"/>
        <family val="2"/>
        <scheme val="minor"/>
      </rPr>
      <t xml:space="preserve"> 1</t>
    </r>
  </si>
  <si>
    <r>
      <rPr>
        <i/>
        <sz val="10"/>
        <color theme="1"/>
        <rFont val="Calibri"/>
        <family val="2"/>
      </rPr>
      <t>Tier</t>
    </r>
    <r>
      <rPr>
        <sz val="10"/>
        <color theme="1"/>
        <rFont val="Calibri"/>
        <family val="2"/>
        <scheme val="minor"/>
      </rPr>
      <t xml:space="preserve"> 2</t>
    </r>
  </si>
  <si>
    <r>
      <t xml:space="preserve">Rácios de Fundos Próprios (%) </t>
    </r>
    <r>
      <rPr>
        <b/>
        <vertAlign val="superscript"/>
        <sz val="10"/>
        <color theme="1"/>
        <rFont val="Calibri"/>
        <family val="2"/>
      </rPr>
      <t>(2)</t>
    </r>
  </si>
  <si>
    <t>Custos operacionais</t>
  </si>
  <si>
    <r>
      <t xml:space="preserve">Número Global de Empregados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</si>
  <si>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Empregado</t>
    </r>
  </si>
  <si>
    <r>
      <t xml:space="preserve">Custo Médio </t>
    </r>
    <r>
      <rPr>
        <b/>
        <vertAlign val="superscript"/>
        <sz val="10"/>
        <color theme="1"/>
        <rFont val="Calibri"/>
        <family val="2"/>
      </rPr>
      <t>(3)</t>
    </r>
    <r>
      <rPr>
        <b/>
        <sz val="10"/>
        <color theme="1"/>
        <rFont val="Calibri"/>
        <family val="2"/>
        <scheme val="minor"/>
      </rPr>
      <t xml:space="preserve"> por Empregado</t>
    </r>
  </si>
  <si>
    <r>
      <t xml:space="preserve">Número de Balcões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</si>
  <si>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Balcão</t>
    </r>
  </si>
  <si>
    <r>
      <rPr>
        <vertAlign val="superscript"/>
        <sz val="8"/>
        <color theme="1"/>
        <rFont val="Calibri"/>
        <family val="2"/>
      </rPr>
      <t>(1)</t>
    </r>
    <r>
      <rPr>
        <sz val="8"/>
        <color theme="1"/>
        <rFont val="Calibri"/>
        <family val="2"/>
        <scheme val="minor"/>
      </rPr>
      <t xml:space="preserve"> Inclui o número de balcões e colaboradores em Portugal, bem como das sucursais e escritórios de representação no exterior.</t>
    </r>
  </si>
  <si>
    <r>
      <t>Em % do número de colaboradores</t>
    </r>
    <r>
      <rPr>
        <vertAlign val="superscript"/>
        <sz val="10"/>
        <color rgb="FF000000"/>
        <rFont val="Calibri"/>
        <family val="2"/>
      </rPr>
      <t>(1)</t>
    </r>
    <r>
      <rPr>
        <sz val="10"/>
        <color rgb="FF000000"/>
        <rFont val="Calibri"/>
        <family val="2"/>
        <scheme val="minor"/>
      </rPr>
      <t xml:space="preserve">
afetos à atividade doméstica</t>
    </r>
  </si>
  <si>
    <r>
      <t xml:space="preserve">Formação à distância </t>
    </r>
    <r>
      <rPr>
        <vertAlign val="superscript"/>
        <sz val="10"/>
        <color theme="1"/>
        <rFont val="Calibri"/>
        <family val="2"/>
      </rPr>
      <t>(1)</t>
    </r>
  </si>
  <si>
    <r>
      <t xml:space="preserve">Formação </t>
    </r>
    <r>
      <rPr>
        <i/>
        <sz val="10"/>
        <color theme="1"/>
        <rFont val="Calibri"/>
        <family val="2"/>
        <scheme val="minor"/>
      </rPr>
      <t>online</t>
    </r>
    <r>
      <rPr>
        <sz val="10"/>
        <color theme="1"/>
        <rFont val="Calibri"/>
        <family val="2"/>
        <scheme val="minor"/>
      </rPr>
      <t xml:space="preserve">
</t>
    </r>
    <r>
      <rPr>
        <i/>
        <sz val="10"/>
        <color theme="1"/>
        <rFont val="Calibri"/>
        <family val="2"/>
      </rPr>
      <t>(e-learning)</t>
    </r>
  </si>
  <si>
    <r>
      <t xml:space="preserve">Total (milhares €) </t>
    </r>
    <r>
      <rPr>
        <vertAlign val="superscript"/>
        <sz val="10"/>
        <color rgb="FF000000"/>
        <rFont val="Calibri"/>
        <family val="2"/>
      </rPr>
      <t>(1)</t>
    </r>
  </si>
  <si>
    <r>
      <t xml:space="preserve">Taxa de variação anual </t>
    </r>
    <r>
      <rPr>
        <vertAlign val="superscript"/>
        <sz val="10"/>
        <color rgb="FF000000"/>
        <rFont val="Calibri"/>
        <family val="2"/>
        <scheme val="minor"/>
      </rPr>
      <t>(2)</t>
    </r>
  </si>
  <si>
    <r>
      <t xml:space="preserve">Em % dos gastos gerais  administrativos </t>
    </r>
    <r>
      <rPr>
        <vertAlign val="superscript"/>
        <sz val="10"/>
        <color rgb="FF000000"/>
        <rFont val="Calibri"/>
        <family val="2"/>
        <scheme val="minor"/>
      </rPr>
      <t>(3)</t>
    </r>
  </si>
  <si>
    <r>
      <t>Sistema Bancário Português (SBP)</t>
    </r>
    <r>
      <rPr>
        <b/>
        <vertAlign val="superscript"/>
        <sz val="10"/>
        <color theme="0"/>
        <rFont val="Calibri"/>
        <family val="2"/>
      </rPr>
      <t>(1)</t>
    </r>
  </si>
  <si>
    <r>
      <t>Por Dimensão</t>
    </r>
    <r>
      <rPr>
        <b/>
        <vertAlign val="superscript"/>
        <sz val="10"/>
        <color theme="1"/>
        <rFont val="Calibri"/>
        <family val="2"/>
      </rPr>
      <t>(1)</t>
    </r>
  </si>
  <si>
    <r>
      <t>Por Área de Negócio</t>
    </r>
    <r>
      <rPr>
        <b/>
        <vertAlign val="superscript"/>
        <sz val="10"/>
        <color theme="1"/>
        <rFont val="Calibri"/>
        <family val="2"/>
      </rPr>
      <t>(2)</t>
    </r>
  </si>
  <si>
    <r>
      <t xml:space="preserve">Análise de </t>
    </r>
    <r>
      <rPr>
        <b/>
        <i/>
        <sz val="10"/>
        <rFont val="Calibri"/>
        <family val="2"/>
      </rPr>
      <t>Performance</t>
    </r>
  </si>
  <si>
    <r>
      <t>Em Nº de Entidades</t>
    </r>
    <r>
      <rPr>
        <b/>
        <vertAlign val="superscript"/>
        <sz val="10"/>
        <rFont val="Calibri"/>
        <family val="2"/>
      </rPr>
      <t>(2)</t>
    </r>
  </si>
  <si>
    <r>
      <t>H</t>
    </r>
    <r>
      <rPr>
        <b/>
        <vertAlign val="superscript"/>
        <sz val="10"/>
        <color theme="0"/>
        <rFont val="Calibri"/>
        <family val="2"/>
      </rPr>
      <t>*</t>
    </r>
  </si>
  <si>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</si>
  <si>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</si>
  <si>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Número de sucursais e escritórios de representação no exterior</t>
  </si>
  <si>
    <r>
      <t xml:space="preserve">Número de ATMs da Rede Multibanco </t>
    </r>
    <r>
      <rPr>
        <b/>
        <vertAlign val="superscript"/>
        <sz val="10"/>
        <color theme="1"/>
        <rFont val="Calibri"/>
        <family val="2"/>
      </rPr>
      <t>(1)</t>
    </r>
  </si>
  <si>
    <t>Ativos financeiros</t>
  </si>
  <si>
    <r>
      <rPr>
        <i/>
        <sz val="10"/>
        <rFont val="Calibri"/>
        <family val="2"/>
        <scheme val="minor"/>
      </rPr>
      <t>Non-performing loans</t>
    </r>
    <r>
      <rPr>
        <sz val="10"/>
        <rFont val="Calibri"/>
        <family val="2"/>
        <scheme val="minor"/>
      </rPr>
      <t xml:space="preserve"> (milhões €)</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</si>
  <si>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</si>
  <si>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</si>
  <si>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t>Derramas</t>
    </r>
    <r>
      <rPr>
        <vertAlign val="superscript"/>
        <sz val="10"/>
        <color theme="1"/>
        <rFont val="Calibri"/>
        <family val="2"/>
      </rPr>
      <t xml:space="preserve"> (1)</t>
    </r>
  </si>
  <si>
    <t>Resultado Líquido</t>
  </si>
  <si>
    <t>Dívida pública</t>
  </si>
  <si>
    <t>Em % do total de empréstimos a clientes</t>
  </si>
  <si>
    <t>Outros emissores</t>
  </si>
  <si>
    <t>Títulos de dívida publica em % do ativo total</t>
  </si>
  <si>
    <t>Variação do justo valor dos elementos abrangidos pela carteira de cobertura do risco de taxa de juro</t>
  </si>
  <si>
    <t>Investimentos em subsidiárias, empreendimentos conjuntos e associadas</t>
  </si>
  <si>
    <t>Ativos tangíveis</t>
  </si>
  <si>
    <t>Ativos intangiveis</t>
  </si>
  <si>
    <t>Ativos por impostos</t>
  </si>
  <si>
    <t>Ativos não correntes e grupos para alienação classificados como detidos para venda</t>
  </si>
  <si>
    <t>Em % do total de outros ativos</t>
  </si>
  <si>
    <t>Em % do total de depósitos</t>
  </si>
  <si>
    <t>Em % do total de títulos de dívida emitidos</t>
  </si>
  <si>
    <t>Em % do total de outros passivos</t>
  </si>
  <si>
    <t>Total de outros passivos</t>
  </si>
  <si>
    <t>Provisões</t>
  </si>
  <si>
    <t>Passivos por impostos</t>
  </si>
  <si>
    <t>Capital social reembolsável à vista</t>
  </si>
  <si>
    <t>Passivos incluídos em grupos para alienação classificados como detidos para venda</t>
  </si>
  <si>
    <t>PIB Nacional (real)</t>
  </si>
  <si>
    <r>
      <t xml:space="preserve">Número de Contas Bancárias Ativas </t>
    </r>
    <r>
      <rPr>
        <b/>
        <vertAlign val="superscript"/>
        <sz val="10"/>
        <color theme="1"/>
        <rFont val="Calibri"/>
        <family val="2"/>
      </rPr>
      <t>(1)</t>
    </r>
  </si>
  <si>
    <r>
      <t xml:space="preserve">Número de Cartões de Crédito e Débito Ativos </t>
    </r>
    <r>
      <rPr>
        <b/>
        <vertAlign val="superscript"/>
        <sz val="10"/>
        <color theme="1"/>
        <rFont val="Calibri"/>
        <family val="2"/>
      </rPr>
      <t>(2)</t>
    </r>
  </si>
  <si>
    <r>
      <t xml:space="preserve">Número de POS </t>
    </r>
    <r>
      <rPr>
        <b/>
        <vertAlign val="superscript"/>
        <sz val="10"/>
        <color theme="1"/>
        <rFont val="Calibri"/>
        <family val="2"/>
      </rPr>
      <t>(3)</t>
    </r>
  </si>
  <si>
    <t>Depósitos com prazo acordado</t>
  </si>
  <si>
    <t>s.s.</t>
  </si>
  <si>
    <t>Contribuição sobre o sector bancário</t>
  </si>
  <si>
    <t>Contribuição para o fundo de resolução e fundo único de resolução</t>
  </si>
  <si>
    <t>Total de empréstimos a clientes</t>
  </si>
  <si>
    <t>Balcões por 100.000 habitantes</t>
  </si>
  <si>
    <t>Depósitos por Balcão</t>
  </si>
  <si>
    <t>População por Balcão</t>
  </si>
  <si>
    <t>Total (número de balcões)</t>
  </si>
  <si>
    <t>Percentagem no total dos outros resultados consolidados</t>
  </si>
  <si>
    <t>Percentagem no total do resultado líquido consolidado</t>
  </si>
  <si>
    <t>Nota: Atividade consolidada de sete grupos bancários associados.</t>
  </si>
  <si>
    <t>Total de depósitos de clientes</t>
  </si>
  <si>
    <t>Tabela 1 - Representatividade dos Associados no sistema bancário português, total e por origem/forma de representação legal, a 31 de dezembro (2019-2022)</t>
  </si>
  <si>
    <t>Tabela 2 - Caracterização das instituições financeiras associadas, a 31 de dezembro de 2022</t>
  </si>
  <si>
    <t>Tabela 3 - Ativo agregado face ao PIB nacional (2019-2022)</t>
  </si>
  <si>
    <t>Nota: Amostra constituída por 26 IF's. Dados individuais agregados.</t>
  </si>
  <si>
    <t>Tabela 4 - Evolução do ativo agregado, por dimensão e origem/forma de representação legal, a 31 de dezembro (2019-2022)</t>
  </si>
  <si>
    <t>Tabela 5 - Número de colaboradores, a 31 de dezembro (2019-2022)</t>
  </si>
  <si>
    <t xml:space="preserve">Nota: Amostra constituída por 26 IF's. </t>
  </si>
  <si>
    <t>Nota: Amostra constituída por 26 IF's. Dados individuais agregados. Empréstimos incluídos na rubrica Empresas e administração pública da Tabela 32</t>
  </si>
  <si>
    <t>Tabela 6 - Número de colaboradores afetos à atividade doméstica, por dimensão, a 31 de dezembro (2019-2022)</t>
  </si>
  <si>
    <t>Tabela 8 - Caracterização dos colaboradores afetos à atividade doméstica, por dimensão e origem/forma de representação legal, a 31 de dezembro de 2022</t>
  </si>
  <si>
    <t>Tabela 9 - Caracterização dos colaboradores afetos à atividade doméstica, a 31 de dezembro (2019-2022)</t>
  </si>
  <si>
    <t>Tabela 10 - Colaboradores por género e função, pela dimensão das instituições financeiras associadas, a 31 de dezembro (2019-2022)</t>
  </si>
  <si>
    <t>Tabela 11 - Colaboradores por género e função, pela origem / forma de representação legal das instituições financeiras associadas, a 31 de dezembro (2019-2022)</t>
  </si>
  <si>
    <t>Tabela 12 - Idade média dos colaboradores afetos à atividade doméstica, por dimensão e origem / forma de representação legal, a 31 de dezembro (2019-2022)</t>
  </si>
  <si>
    <t>Tabela 13 - Antiguidade média dos colaboradores afetos à atividade doméstica, por dimensão e origem / forma de representação legal, a 31 de dezembro (2019-2022)</t>
  </si>
  <si>
    <t>Tabela 14 - Colaboradores por género, pelos regimes de horário adotados na atividade doméstica, a 31 de dezembro de 2022</t>
  </si>
  <si>
    <t>Tabela 15 - Formação nas instituições financeiras associadas (2019-2022)</t>
  </si>
  <si>
    <t>Tabela 16 - Tipologia de participações, ações de formação e número de colaboradores, a 31 de dezembro (2019-2022)</t>
  </si>
  <si>
    <t>Tabela 17 - Gastos com atividades de formação (2019-2022)</t>
  </si>
  <si>
    <t>Tabela 18 - Número de balcões, a 31 de dezembro (2019-2022)</t>
  </si>
  <si>
    <t>Tabela 21 - Promotores externos em Portugal, por tipologia, a 31 de dezembro (2019-2022)</t>
  </si>
  <si>
    <t>Tabela 22 - Número de balcões por distrito, por dimensão e por origem/forma de representação legal, a 31 de dezembro de 2022</t>
  </si>
  <si>
    <t xml:space="preserve">Tabela 23 - Número de balcões por distrito, a 31 de dezembro (2019-2022) </t>
  </si>
  <si>
    <t>Tabela 24 - Número de habitantes por balcão, por distrito, a 31 de dezembro (2019-2022)</t>
  </si>
  <si>
    <t>Tabela 25 - Distribuição geográfica do número de sucursais e escritórios de representação no exterior, a 31 de dezembro (2019-2022)</t>
  </si>
  <si>
    <t>Tabela 26 - Sucursais e escritórios de representação no exterior, por dimensão e origem/forma de representação legal, a 31 de dezembro (2019-2022)</t>
  </si>
  <si>
    <t>Tabela 27 - Número de ATMs das instituições financeiras associadas e da rede Multibanco, a 31 de dezembro (2019-2022)</t>
  </si>
  <si>
    <t>Tabela 28 - Número de utilizadores de homebanking, a 31 de dezembro (2019-2022)</t>
  </si>
  <si>
    <t>Tabela 29 - Número de contas bancárias ativas, cartões de crédito e débito ativos e POS, a 31 de dezembro (2019-2022)</t>
  </si>
  <si>
    <t>Tabela 30 - Evolução da estrutura do ativo agregado, a 31 de dezembro de 2019 a 2022</t>
  </si>
  <si>
    <t>Tabela 31 - Ativos financeiros por carteira, a 31 de dezembro de 2019 a 2022</t>
  </si>
  <si>
    <t>Tabela 32 - Empréstimos e imparidades, por contraparte, a 31 de dezembro de 2019 a 2022</t>
  </si>
  <si>
    <t>Tabela 33 - Empréstimos a clientes e imparidades, por contraparte, a 31 de dezembro de 2019 a 2022</t>
  </si>
  <si>
    <t>Tabela 34 - Empréstimos e imparidades, por produto, a 31 de dezembro de 2019 a 2022</t>
  </si>
  <si>
    <t>Tabela 35 - Empréstimos a sociedades não financeiras, por setor de atividade, a 31 de dezembro de 2019 a 2022</t>
  </si>
  <si>
    <t>Tabela 36 - Qualidade dos ativos, a 31 de dezembro de 2019 a 2022</t>
  </si>
  <si>
    <t>Tabela 37 -Títulos de dívida, a 31 de dezembro de 2019 a 2022</t>
  </si>
  <si>
    <t>Tabela 38 - Outros ativos, a 31 de dezembro de 2019 a 2022</t>
  </si>
  <si>
    <t>Tabela 39 - Evolução da estrutura do passivo e capital próprio agregado, a 31 de dezembro 2019 a 2022</t>
  </si>
  <si>
    <t>Tabela 40 - Passivos financeiros, por carteira, a 31 de dezembro de 2019 a 2022</t>
  </si>
  <si>
    <t>Tabela 41 - Depósitos por contraparte, a 31 de dezembro de 2019 a 2022</t>
  </si>
  <si>
    <t>Tabela 42 - Depósitos de clientes, a 31 de dezembro de 2019 a 2022</t>
  </si>
  <si>
    <t>Tabela 43 - Depósitos por produto, a 31 de dezembro de 2019 a 2022</t>
  </si>
  <si>
    <t>Tabela 44 - Títulos de dívida emitidos, a 31 de dezembro de 2019 a 2022</t>
  </si>
  <si>
    <t>Tabela 45 - Outros passivos, a 31 de dezembro de 2019 a 2022</t>
  </si>
  <si>
    <t>Tabela 46 - Demonstração dos resultados agregados, a 31 de dezembro de 2019 a 2022</t>
  </si>
  <si>
    <t>Tabela 47 - Margem financeira, a 31 de dezembro de 2019 a 2022</t>
  </si>
  <si>
    <t>Tabela 48 - Resultados de serviços e comissões, 31 de dezembro de 2019 a 2022</t>
  </si>
  <si>
    <t>Tabela 50 - Aproximação ao montante total de imposto a pagar ao Estado, em sede de IRC, por referência ao exercício de 2021 e 2022, na base de valores estimados para a matéria coletável, reconstituída a partir do resultado antes de impostos e das variações patrimoniais reconhecidas em reservas e resultados transitados</t>
  </si>
  <si>
    <t>Tabela 51 - Aproximação ao montante de derramas, tributações autónomas e imposto sobre o rendimento suportado no estrangeiro, a 31 de dezembro de 2021 e 2022</t>
  </si>
  <si>
    <t>Tabela 52 - Encargos fiscais e parafiscais, a 31 de dezembro de 2021 e 2022</t>
  </si>
  <si>
    <t>Tabela 53 - Adequação dos fundos próprios, a 31 de dezembro de 2019 a 2022</t>
  </si>
  <si>
    <t>Tabela 54 - Custos operacionais, produto bancário e cost-to-income, a 31 de dezembro de 2019 a 2022</t>
  </si>
  <si>
    <t>Tabela 55 - Outros indicadores de eficiência, a 31 de dezembro de 2019 a 2022</t>
  </si>
  <si>
    <t>Tabela 56 - Ativo consolidado relativo à atividade internacional, a 31 de dezembro de 2019 a 2022</t>
  </si>
  <si>
    <t>Tabela 57 - Composição da demonstração dos resultados consolidada relativa à atividade internacional, a 31 de dezembro de 2019 a 2022</t>
  </si>
  <si>
    <t>Tabela 7 - Número de colaboradores afetos à atividade doméstica, por origem / forma de representação legal, a 31 de dezembro (2019-2022)</t>
  </si>
  <si>
    <t>Tabela 19 - Número de balcões em Portugal, por dimensão, a 31 de dezembro (2019-2022)</t>
  </si>
  <si>
    <t>Tabela 20 - Número de balcões em Portugal, por origem/forma de representação legal, a 31 de dezembro (2019-2022)</t>
  </si>
  <si>
    <t>Tabela 49 - Resultados em operações financeiras, por carteira e por instrumento financeiro, 31 de dezembro de 2019 a 2022</t>
  </si>
  <si>
    <t>Tabela 32 - Empréstimos e imparidades, por contraparte, a 31 de dezembro de 2019 e 2022</t>
  </si>
  <si>
    <t>Tabela 37 - Títulos de dívida, a 31 de dezembro de 2019 a 2022</t>
  </si>
  <si>
    <t>Tabela 41 - Depósitos a 31 de dezembro de 2019 a 2022</t>
  </si>
  <si>
    <t>Tabela 42 - Depósitos de clientes, por contraparte, a 31 de dezembro de 2019 a 2022</t>
  </si>
  <si>
    <t>Tabela 48 - Resultados de serviços e comissões, a 31 de dezembro de 2019 a 2022</t>
  </si>
  <si>
    <t>Tabela 49 - Resultados em operações financeiras, por carteira e por instrumento financeiro, a 31 de dezembro de 2019 a 2022</t>
  </si>
  <si>
    <t>Tabela 50 - Aproximação ao montante total de imposto a pagar ao Estado, em sede de IRC, por referência ao exercício de 2021 e 2022, na base de valores estimados para a matéria coletável, reconstituída a partir do resultado antes de impostos e das variaçõe</t>
  </si>
  <si>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22 das 26 instituições financeiras que fazem parte da amostra.</t>
    </r>
  </si>
  <si>
    <t xml:space="preserve">Nota: Amostra constituída por 22 IF's. </t>
  </si>
  <si>
    <t xml:space="preserve">Nota: Amostra constituída por 14 IF's. </t>
  </si>
  <si>
    <t xml:space="preserve">Nota: Amostra constituída por 16 IF's. </t>
  </si>
  <si>
    <r>
      <t xml:space="preserve">Nota: </t>
    </r>
    <r>
      <rPr>
        <vertAlign val="superscript"/>
        <sz val="8"/>
        <color theme="1"/>
        <rFont val="Calibri"/>
        <family val="2"/>
      </rPr>
      <t>(1)</t>
    </r>
    <r>
      <rPr>
        <sz val="8"/>
        <color theme="1"/>
        <rFont val="Calibri"/>
        <family val="2"/>
        <scheme val="minor"/>
      </rPr>
      <t xml:space="preserve"> Amostra constituída por 14 IF's. </t>
    </r>
  </si>
  <si>
    <r>
      <rPr>
        <vertAlign val="superscript"/>
        <sz val="8"/>
        <color theme="1"/>
        <rFont val="Calibri"/>
        <family val="2"/>
      </rPr>
      <t>(2)</t>
    </r>
    <r>
      <rPr>
        <sz val="8"/>
        <color theme="1"/>
        <rFont val="Calibri"/>
        <family val="2"/>
        <scheme val="minor"/>
      </rPr>
      <t xml:space="preserve"> Amostra constituída por 14 IF's. </t>
    </r>
  </si>
  <si>
    <r>
      <rPr>
        <vertAlign val="superscript"/>
        <sz val="8"/>
        <color theme="1"/>
        <rFont val="Calibri"/>
        <family val="2"/>
      </rPr>
      <t>(3)</t>
    </r>
    <r>
      <rPr>
        <sz val="8"/>
        <color theme="1"/>
        <rFont val="Calibri"/>
        <family val="2"/>
        <scheme val="minor"/>
      </rPr>
      <t xml:space="preserve"> Point of sale. Amostra constituída por 14 IF's. </t>
    </r>
  </si>
  <si>
    <r>
      <rPr>
        <vertAlign val="superscript"/>
        <sz val="8"/>
        <color theme="1"/>
        <rFont val="Calibri"/>
        <family val="2"/>
      </rPr>
      <t>(1)</t>
    </r>
    <r>
      <rPr>
        <sz val="8"/>
        <color theme="1"/>
        <rFont val="Calibri"/>
        <family val="2"/>
        <scheme val="minor"/>
      </rPr>
      <t xml:space="preserve"> Corresponde ao resultado antes de impostos de 23 instituições financeiras.</t>
    </r>
  </si>
  <si>
    <t>Nota: Amostra constituída por 23 IF's. Dados individuais agregados.</t>
  </si>
  <si>
    <r>
      <t xml:space="preserve">Outros encargos fiscais de exploração </t>
    </r>
    <r>
      <rPr>
        <vertAlign val="superscript"/>
        <sz val="10"/>
        <color theme="1"/>
        <rFont val="Calibri"/>
        <family val="2"/>
      </rPr>
      <t>(1)</t>
    </r>
  </si>
  <si>
    <t>Adicional de solidariedade sobre o sector bancário</t>
  </si>
  <si>
    <t>Nota: Amostra constituída por 15 IF's. Dados consolidados ou dados individuais no caso de IF's que não consolidam.</t>
  </si>
  <si>
    <t>Nota: Amostra constituída por 25 IF's. A amostra excluí um Associado cuja natureza da atividade é muito específica. Dados individuais agregados.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</si>
</sst>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
  </numFmts>
  <fonts count="48"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i/>
      <sz val="8"/>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i/>
      <sz val="10"/>
      <color theme="1"/>
      <name val="Calibri"/>
      <family val="2"/>
    </font>
    <font>
      <sz val="10"/>
      <color theme="1"/>
      <name val="Calibri"/>
      <family val="2"/>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i/>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b/>
      <i/>
      <sz val="10"/>
      <color theme="3"/>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5">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23">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5" fillId="0" borderId="0" xfId="0" applyFont="1" applyAlignment="1">
      <alignment horizontal="justify" wrapText="1"/>
    </xf>
    <xf numFmtId="0" fontId="0" fillId="0" borderId="0" xfId="0" applyFont="1" applyAlignment="1">
      <alignment horizontal="justify" wrapText="1"/>
    </xf>
    <xf numFmtId="0" fontId="11" fillId="2" borderId="1" xfId="0" applyFont="1" applyFill="1" applyBorder="1" applyAlignment="1">
      <alignment horizontal="center" vertical="center"/>
    </xf>
    <xf numFmtId="0" fontId="12" fillId="2" borderId="5" xfId="3" applyNumberFormat="1" applyFont="1" applyFill="1" applyBorder="1" applyAlignment="1">
      <alignment horizontal="center" vertical="center" wrapText="1"/>
    </xf>
    <xf numFmtId="0" fontId="12" fillId="2" borderId="6" xfId="3" applyNumberFormat="1" applyFont="1" applyFill="1" applyBorder="1" applyAlignment="1">
      <alignment horizontal="center" vertical="center" wrapText="1"/>
    </xf>
    <xf numFmtId="0" fontId="13" fillId="3" borderId="2" xfId="0" applyFont="1" applyFill="1" applyBorder="1" applyAlignment="1">
      <alignment horizontal="left" indent="1"/>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3" fillId="0" borderId="2" xfId="0" applyFont="1" applyFill="1" applyBorder="1" applyAlignment="1">
      <alignment horizontal="left" indent="2"/>
    </xf>
    <xf numFmtId="168" fontId="15" fillId="0" borderId="0" xfId="0" applyNumberFormat="1" applyFont="1" applyFill="1" applyBorder="1" applyAlignment="1">
      <alignment horizontal="right"/>
    </xf>
    <xf numFmtId="168" fontId="15" fillId="0" borderId="4" xfId="0" applyNumberFormat="1" applyFont="1" applyFill="1" applyBorder="1" applyAlignment="1">
      <alignment horizontal="right"/>
    </xf>
    <xf numFmtId="164" fontId="16" fillId="0" borderId="4" xfId="2" applyNumberFormat="1" applyFont="1" applyFill="1" applyBorder="1" applyAlignment="1">
      <alignment horizontal="right"/>
    </xf>
    <xf numFmtId="164" fontId="16" fillId="0" borderId="0" xfId="2" applyNumberFormat="1" applyFont="1" applyFill="1" applyBorder="1" applyAlignment="1">
      <alignment horizontal="right"/>
    </xf>
    <xf numFmtId="164" fontId="16" fillId="3" borderId="0" xfId="2" applyNumberFormat="1" applyFont="1" applyFill="1" applyBorder="1" applyAlignment="1">
      <alignment horizontal="right"/>
    </xf>
    <xf numFmtId="164" fontId="16" fillId="3" borderId="4" xfId="2" applyNumberFormat="1" applyFont="1" applyFill="1" applyBorder="1" applyAlignment="1">
      <alignment horizontal="right"/>
    </xf>
    <xf numFmtId="168" fontId="15" fillId="3" borderId="0" xfId="0" applyNumberFormat="1" applyFont="1" applyFill="1" applyBorder="1" applyAlignment="1">
      <alignment horizontal="right"/>
    </xf>
    <xf numFmtId="168" fontId="15" fillId="3" borderId="4" xfId="0" applyNumberFormat="1" applyFont="1" applyFill="1" applyBorder="1" applyAlignment="1">
      <alignment horizontal="right"/>
    </xf>
    <xf numFmtId="0" fontId="13" fillId="0" borderId="2" xfId="0" applyFont="1" applyFill="1" applyBorder="1" applyAlignment="1">
      <alignment horizontal="right" vertical="center"/>
    </xf>
    <xf numFmtId="168" fontId="13" fillId="0" borderId="8" xfId="0" applyNumberFormat="1" applyFont="1" applyFill="1" applyBorder="1" applyAlignment="1">
      <alignment horizontal="right" vertical="center"/>
    </xf>
    <xf numFmtId="168" fontId="13" fillId="0" borderId="9" xfId="0" applyNumberFormat="1" applyFont="1" applyFill="1" applyBorder="1" applyAlignment="1">
      <alignment horizontal="right" vertical="center"/>
    </xf>
    <xf numFmtId="0" fontId="13" fillId="0" borderId="7" xfId="0" applyFont="1" applyFill="1" applyBorder="1" applyAlignment="1">
      <alignment horizontal="right"/>
    </xf>
    <xf numFmtId="168" fontId="15" fillId="0" borderId="8" xfId="0" applyNumberFormat="1" applyFont="1" applyFill="1" applyBorder="1" applyAlignment="1">
      <alignment horizontal="right"/>
    </xf>
    <xf numFmtId="164" fontId="16" fillId="0" borderId="13" xfId="2" applyNumberFormat="1" applyFont="1" applyFill="1" applyBorder="1" applyAlignment="1">
      <alignment horizontal="right"/>
    </xf>
    <xf numFmtId="168" fontId="13" fillId="0" borderId="13" xfId="0" applyNumberFormat="1" applyFont="1" applyFill="1" applyBorder="1" applyAlignment="1">
      <alignment horizontal="right" vertical="center"/>
    </xf>
    <xf numFmtId="0" fontId="5" fillId="0" borderId="0" xfId="0" applyFont="1" applyAlignment="1">
      <alignment wrapText="1"/>
    </xf>
    <xf numFmtId="0" fontId="15" fillId="0" borderId="0" xfId="0" applyFont="1"/>
    <xf numFmtId="0" fontId="15" fillId="0" borderId="0" xfId="0" applyFont="1" applyBorder="1"/>
    <xf numFmtId="0" fontId="13" fillId="3" borderId="57" xfId="0" applyFont="1" applyFill="1" applyBorder="1" applyAlignment="1">
      <alignment horizontal="left" indent="1"/>
    </xf>
    <xf numFmtId="0" fontId="14" fillId="3" borderId="34" xfId="0" applyFont="1" applyFill="1" applyBorder="1" applyAlignment="1">
      <alignment horizontal="center" wrapText="1"/>
    </xf>
    <xf numFmtId="0" fontId="14" fillId="3" borderId="57" xfId="0" applyFont="1" applyFill="1" applyBorder="1" applyAlignment="1">
      <alignment horizontal="center" wrapText="1"/>
    </xf>
    <xf numFmtId="0" fontId="13" fillId="0" borderId="53" xfId="0" applyFont="1" applyFill="1" applyBorder="1" applyAlignment="1">
      <alignment horizontal="left" indent="2"/>
    </xf>
    <xf numFmtId="168" fontId="15" fillId="0" borderId="2" xfId="0" applyNumberFormat="1" applyFont="1" applyFill="1" applyBorder="1" applyAlignment="1">
      <alignment horizontal="right"/>
    </xf>
    <xf numFmtId="164" fontId="16" fillId="0" borderId="2" xfId="2" applyNumberFormat="1" applyFont="1" applyFill="1" applyBorder="1" applyAlignment="1">
      <alignment horizontal="right"/>
    </xf>
    <xf numFmtId="164" fontId="15" fillId="0" borderId="4" xfId="2" applyNumberFormat="1" applyFont="1" applyFill="1" applyBorder="1" applyAlignment="1">
      <alignment horizontal="right"/>
    </xf>
    <xf numFmtId="164" fontId="16" fillId="0" borderId="7" xfId="2" applyNumberFormat="1" applyFont="1" applyFill="1" applyBorder="1" applyAlignment="1">
      <alignment horizontal="right"/>
    </xf>
    <xf numFmtId="164" fontId="16" fillId="0" borderId="12" xfId="2" applyNumberFormat="1" applyFont="1" applyFill="1" applyBorder="1" applyAlignment="1">
      <alignment horizontal="right"/>
    </xf>
    <xf numFmtId="164" fontId="15" fillId="0" borderId="13" xfId="2" applyNumberFormat="1" applyFont="1" applyFill="1" applyBorder="1" applyAlignment="1">
      <alignment horizontal="right"/>
    </xf>
    <xf numFmtId="0" fontId="13" fillId="0" borderId="54" xfId="0" applyFont="1" applyFill="1" applyBorder="1" applyAlignment="1">
      <alignment horizontal="right"/>
    </xf>
    <xf numFmtId="168" fontId="15" fillId="0" borderId="7" xfId="0" applyNumberFormat="1" applyFont="1" applyFill="1" applyBorder="1" applyAlignment="1">
      <alignment horizontal="right"/>
    </xf>
    <xf numFmtId="168" fontId="15" fillId="0" borderId="12" xfId="0" applyNumberFormat="1" applyFont="1" applyFill="1" applyBorder="1" applyAlignment="1">
      <alignment horizontal="right"/>
    </xf>
    <xf numFmtId="168" fontId="15" fillId="0" borderId="13" xfId="0" applyNumberFormat="1" applyFont="1" applyFill="1" applyBorder="1" applyAlignment="1">
      <alignment horizontal="right"/>
    </xf>
    <xf numFmtId="0" fontId="15" fillId="0" borderId="0" xfId="0" applyFont="1" applyAlignment="1">
      <alignment horizontal="justify" wrapText="1"/>
    </xf>
    <xf numFmtId="0" fontId="18" fillId="3" borderId="2" xfId="0" applyFont="1" applyFill="1" applyBorder="1" applyAlignment="1">
      <alignment horizontal="left" indent="1"/>
    </xf>
    <xf numFmtId="168" fontId="15" fillId="0" borderId="0" xfId="0" applyNumberFormat="1" applyFont="1" applyBorder="1"/>
    <xf numFmtId="168" fontId="15" fillId="0" borderId="5" xfId="0" applyNumberFormat="1" applyFont="1" applyFill="1" applyBorder="1" applyAlignment="1">
      <alignment horizontal="right"/>
    </xf>
    <xf numFmtId="168" fontId="15" fillId="0" borderId="6" xfId="0" applyNumberFormat="1" applyFont="1" applyFill="1" applyBorder="1" applyAlignment="1">
      <alignment horizontal="right"/>
    </xf>
    <xf numFmtId="0" fontId="13" fillId="0" borderId="7" xfId="0" applyFont="1" applyFill="1" applyBorder="1" applyAlignment="1">
      <alignment horizontal="right" vertical="center"/>
    </xf>
    <xf numFmtId="0" fontId="19" fillId="0" borderId="0" xfId="0" applyFont="1" applyAlignment="1">
      <alignment wrapText="1"/>
    </xf>
    <xf numFmtId="0" fontId="14" fillId="3" borderId="2" xfId="0" applyFont="1" applyFill="1" applyBorder="1" applyAlignment="1">
      <alignment horizontal="left" indent="1"/>
    </xf>
    <xf numFmtId="0" fontId="14" fillId="3" borderId="0" xfId="0" applyFont="1" applyFill="1" applyBorder="1" applyAlignment="1">
      <alignment horizontal="left" indent="1"/>
    </xf>
    <xf numFmtId="0" fontId="15" fillId="0" borderId="1" xfId="0" applyFont="1" applyBorder="1" applyAlignment="1">
      <alignment horizontal="left" indent="2"/>
    </xf>
    <xf numFmtId="3" fontId="15" fillId="0" borderId="5" xfId="0" applyNumberFormat="1" applyFont="1" applyBorder="1"/>
    <xf numFmtId="164" fontId="20" fillId="0" borderId="5" xfId="2" applyNumberFormat="1" applyFont="1" applyBorder="1"/>
    <xf numFmtId="164" fontId="20" fillId="0" borderId="6" xfId="2" applyNumberFormat="1" applyFont="1" applyBorder="1"/>
    <xf numFmtId="0" fontId="15" fillId="0" borderId="2" xfId="0" applyFont="1" applyBorder="1" applyAlignment="1">
      <alignment horizontal="left" indent="2"/>
    </xf>
    <xf numFmtId="3" fontId="15" fillId="0" borderId="0" xfId="0" applyNumberFormat="1" applyFont="1" applyBorder="1"/>
    <xf numFmtId="164" fontId="20" fillId="0" borderId="0" xfId="2" applyNumberFormat="1" applyFont="1" applyBorder="1"/>
    <xf numFmtId="164" fontId="20" fillId="0" borderId="4" xfId="2" applyNumberFormat="1" applyFont="1" applyBorder="1"/>
    <xf numFmtId="3" fontId="15" fillId="0" borderId="12" xfId="0" applyNumberFormat="1" applyFont="1" applyBorder="1"/>
    <xf numFmtId="164" fontId="20" fillId="0" borderId="12" xfId="2" applyNumberFormat="1" applyFont="1" applyBorder="1"/>
    <xf numFmtId="164" fontId="20" fillId="0" borderId="13" xfId="2" applyNumberFormat="1" applyFont="1" applyBorder="1"/>
    <xf numFmtId="164" fontId="20" fillId="0" borderId="13" xfId="2" applyNumberFormat="1" applyFont="1" applyFill="1" applyBorder="1" applyAlignment="1">
      <alignment horizontal="right"/>
    </xf>
    <xf numFmtId="0" fontId="17" fillId="0" borderId="0" xfId="1" applyFont="1" applyAlignment="1" applyProtection="1">
      <alignment wrapText="1"/>
    </xf>
    <xf numFmtId="0" fontId="15" fillId="4" borderId="40" xfId="0" applyFont="1" applyFill="1" applyBorder="1"/>
    <xf numFmtId="0" fontId="15" fillId="4" borderId="2" xfId="0" applyFont="1" applyFill="1" applyBorder="1"/>
    <xf numFmtId="0" fontId="12" fillId="4" borderId="3" xfId="0" applyFont="1" applyFill="1" applyBorder="1" applyAlignment="1">
      <alignment horizontal="center"/>
    </xf>
    <xf numFmtId="0" fontId="12" fillId="4" borderId="14" xfId="0" applyFont="1" applyFill="1" applyBorder="1" applyAlignment="1">
      <alignment horizontal="center"/>
    </xf>
    <xf numFmtId="0" fontId="15" fillId="0" borderId="2" xfId="0" quotePrefix="1" applyFont="1" applyBorder="1" applyAlignment="1">
      <alignment horizontal="left" wrapText="1" indent="1"/>
    </xf>
    <xf numFmtId="0" fontId="11" fillId="5" borderId="2" xfId="0" applyFont="1" applyFill="1" applyBorder="1" applyAlignment="1">
      <alignment horizontal="left" wrapText="1"/>
    </xf>
    <xf numFmtId="3" fontId="15" fillId="3" borderId="0" xfId="0" applyNumberFormat="1" applyFont="1" applyFill="1" applyBorder="1"/>
    <xf numFmtId="164" fontId="16" fillId="3" borderId="4" xfId="2" applyNumberFormat="1" applyFont="1" applyFill="1" applyBorder="1"/>
    <xf numFmtId="164" fontId="16" fillId="0" borderId="4" xfId="2" applyNumberFormat="1" applyFont="1" applyBorder="1"/>
    <xf numFmtId="0" fontId="15" fillId="0" borderId="2" xfId="0" applyFont="1" applyBorder="1" applyAlignment="1">
      <alignment horizontal="right" wrapText="1" indent="1"/>
    </xf>
    <xf numFmtId="0" fontId="15" fillId="0" borderId="2" xfId="0" applyFont="1" applyBorder="1" applyAlignment="1">
      <alignment horizontal="right" indent="1"/>
    </xf>
    <xf numFmtId="0" fontId="11" fillId="5" borderId="7" xfId="0" applyFont="1" applyFill="1" applyBorder="1" applyAlignment="1">
      <alignment horizontal="left" wrapText="1"/>
    </xf>
    <xf numFmtId="3" fontId="15" fillId="3" borderId="12" xfId="0" applyNumberFormat="1" applyFont="1" applyFill="1" applyBorder="1"/>
    <xf numFmtId="0" fontId="12" fillId="4" borderId="47" xfId="0" applyFont="1" applyFill="1" applyBorder="1" applyAlignment="1">
      <alignment horizontal="center" wrapText="1"/>
    </xf>
    <xf numFmtId="0" fontId="15" fillId="4" borderId="52" xfId="0" applyFont="1" applyFill="1" applyBorder="1"/>
    <xf numFmtId="0" fontId="12" fillId="4" borderId="10" xfId="0" applyFont="1" applyFill="1" applyBorder="1" applyAlignment="1">
      <alignment horizontal="center" wrapText="1"/>
    </xf>
    <xf numFmtId="0" fontId="12" fillId="4" borderId="58" xfId="0" applyFont="1" applyFill="1" applyBorder="1" applyAlignment="1">
      <alignment horizontal="center" wrapText="1"/>
    </xf>
    <xf numFmtId="0" fontId="15" fillId="0" borderId="2" xfId="0" applyFont="1" applyBorder="1" applyAlignment="1">
      <alignment horizontal="left" indent="1"/>
    </xf>
    <xf numFmtId="0" fontId="15" fillId="0" borderId="2" xfId="0" applyFont="1" applyBorder="1" applyAlignment="1">
      <alignment horizontal="left" wrapText="1" indent="1"/>
    </xf>
    <xf numFmtId="0" fontId="15" fillId="3" borderId="4" xfId="0" applyFont="1" applyFill="1" applyBorder="1"/>
    <xf numFmtId="0" fontId="15" fillId="0" borderId="0" xfId="0" applyFont="1" applyAlignment="1">
      <alignment wrapText="1"/>
    </xf>
    <xf numFmtId="3" fontId="11" fillId="3" borderId="12" xfId="0" applyNumberFormat="1" applyFont="1" applyFill="1" applyBorder="1"/>
    <xf numFmtId="0" fontId="12" fillId="4" borderId="11" xfId="0" applyFont="1" applyFill="1" applyBorder="1" applyAlignment="1">
      <alignment horizontal="center" wrapText="1"/>
    </xf>
    <xf numFmtId="3" fontId="11" fillId="3" borderId="0" xfId="0" applyNumberFormat="1" applyFont="1" applyFill="1" applyBorder="1"/>
    <xf numFmtId="0" fontId="15" fillId="4" borderId="49" xfId="0" applyFont="1" applyFill="1" applyBorder="1"/>
    <xf numFmtId="0" fontId="11" fillId="7" borderId="2" xfId="0" applyFont="1" applyFill="1" applyBorder="1" applyAlignment="1">
      <alignment horizontal="left" wrapText="1"/>
    </xf>
    <xf numFmtId="168" fontId="14" fillId="7" borderId="4" xfId="4" applyNumberFormat="1" applyFont="1" applyFill="1" applyBorder="1"/>
    <xf numFmtId="0" fontId="15" fillId="0" borderId="0" xfId="0" applyFont="1" applyBorder="1" applyAlignment="1"/>
    <xf numFmtId="0" fontId="14" fillId="0" borderId="4" xfId="0" applyFont="1" applyFill="1" applyBorder="1"/>
    <xf numFmtId="0" fontId="15" fillId="0" borderId="2" xfId="0" applyFont="1" applyBorder="1" applyAlignment="1">
      <alignment horizontal="left" wrapText="1" indent="2"/>
    </xf>
    <xf numFmtId="0" fontId="15" fillId="0" borderId="0" xfId="0" applyFont="1" applyBorder="1" applyAlignment="1">
      <alignment wrapText="1"/>
    </xf>
    <xf numFmtId="0" fontId="15" fillId="0" borderId="2" xfId="0" applyFont="1" applyBorder="1" applyAlignment="1">
      <alignment horizontal="left" wrapText="1" indent="4"/>
    </xf>
    <xf numFmtId="168" fontId="13" fillId="0" borderId="4" xfId="4" applyNumberFormat="1" applyFont="1" applyFill="1" applyBorder="1"/>
    <xf numFmtId="0" fontId="11" fillId="7" borderId="0" xfId="0" applyFont="1" applyFill="1" applyBorder="1" applyAlignment="1">
      <alignment wrapText="1"/>
    </xf>
    <xf numFmtId="168" fontId="24" fillId="7" borderId="4" xfId="4" applyNumberFormat="1" applyFont="1" applyFill="1" applyBorder="1" applyAlignment="1">
      <alignment vertical="center"/>
    </xf>
    <xf numFmtId="0" fontId="11" fillId="7" borderId="7" xfId="0" applyFont="1" applyFill="1" applyBorder="1" applyAlignment="1">
      <alignment horizontal="left" wrapText="1"/>
    </xf>
    <xf numFmtId="164" fontId="11" fillId="7" borderId="12" xfId="2" applyNumberFormat="1" applyFont="1" applyFill="1" applyBorder="1" applyAlignment="1">
      <alignment wrapText="1"/>
    </xf>
    <xf numFmtId="164" fontId="25" fillId="7" borderId="13" xfId="2" applyNumberFormat="1" applyFont="1" applyFill="1" applyBorder="1" applyAlignment="1">
      <alignment vertical="center"/>
    </xf>
    <xf numFmtId="0" fontId="15" fillId="0" borderId="4" xfId="0" applyFont="1" applyBorder="1" applyAlignment="1">
      <alignment wrapText="1"/>
    </xf>
    <xf numFmtId="1" fontId="11" fillId="7" borderId="4" xfId="0" applyNumberFormat="1" applyFont="1" applyFill="1" applyBorder="1" applyAlignment="1">
      <alignment wrapText="1"/>
    </xf>
    <xf numFmtId="1" fontId="15" fillId="0" borderId="4" xfId="0" applyNumberFormat="1" applyFont="1" applyBorder="1" applyAlignment="1">
      <alignment wrapText="1"/>
    </xf>
    <xf numFmtId="0" fontId="11" fillId="5" borderId="0" xfId="0" applyFont="1" applyFill="1" applyBorder="1" applyAlignment="1">
      <alignment horizontal="left" wrapText="1"/>
    </xf>
    <xf numFmtId="0" fontId="11" fillId="5" borderId="4" xfId="0" applyFont="1" applyFill="1" applyBorder="1" applyAlignment="1">
      <alignment horizontal="left" wrapText="1"/>
    </xf>
    <xf numFmtId="3" fontId="13" fillId="0" borderId="0" xfId="0" applyNumberFormat="1" applyFont="1" applyBorder="1" applyAlignment="1">
      <alignment vertical="center"/>
    </xf>
    <xf numFmtId="3" fontId="14" fillId="3" borderId="0" xfId="0" applyNumberFormat="1" applyFont="1" applyFill="1" applyBorder="1" applyAlignment="1">
      <alignment horizontal="center" vertical="center"/>
    </xf>
    <xf numFmtId="0" fontId="16" fillId="0" borderId="2" xfId="0" applyFont="1" applyBorder="1" applyAlignment="1">
      <alignment horizontal="left" wrapText="1" indent="1"/>
    </xf>
    <xf numFmtId="3" fontId="13" fillId="0" borderId="12" xfId="0" applyNumberFormat="1" applyFont="1" applyBorder="1" applyAlignment="1">
      <alignment vertical="center"/>
    </xf>
    <xf numFmtId="3" fontId="13" fillId="3" borderId="0" xfId="0" applyNumberFormat="1" applyFont="1" applyFill="1" applyBorder="1" applyAlignment="1">
      <alignment horizontal="right" vertical="center"/>
    </xf>
    <xf numFmtId="0" fontId="28" fillId="0" borderId="2" xfId="0" applyFont="1" applyBorder="1" applyAlignment="1">
      <alignment horizontal="left" wrapText="1" indent="1"/>
    </xf>
    <xf numFmtId="3" fontId="13" fillId="0" borderId="18" xfId="0" applyNumberFormat="1" applyFont="1" applyBorder="1" applyAlignment="1">
      <alignment vertical="center"/>
    </xf>
    <xf numFmtId="5" fontId="14" fillId="3" borderId="0" xfId="0" applyNumberFormat="1" applyFont="1" applyFill="1" applyBorder="1" applyAlignment="1">
      <alignment horizontal="right" vertical="center"/>
    </xf>
    <xf numFmtId="0" fontId="15" fillId="0" borderId="7" xfId="0" applyFont="1" applyBorder="1" applyAlignment="1">
      <alignment horizontal="left" wrapText="1" indent="1"/>
    </xf>
    <xf numFmtId="0" fontId="12" fillId="2" borderId="11" xfId="0" applyFont="1" applyFill="1" applyBorder="1" applyAlignment="1">
      <alignment horizontal="center"/>
    </xf>
    <xf numFmtId="0" fontId="11" fillId="2" borderId="2" xfId="0" applyFont="1" applyFill="1" applyBorder="1" applyAlignment="1">
      <alignment horizontal="center" vertical="center"/>
    </xf>
    <xf numFmtId="0" fontId="11" fillId="3" borderId="2" xfId="0" applyFont="1" applyFill="1" applyBorder="1" applyAlignment="1">
      <alignment vertical="center"/>
    </xf>
    <xf numFmtId="0" fontId="15" fillId="3" borderId="0" xfId="0" applyFont="1" applyFill="1" applyBorder="1" applyAlignment="1">
      <alignment vertical="center"/>
    </xf>
    <xf numFmtId="0" fontId="15" fillId="3" borderId="4" xfId="0" applyFont="1" applyFill="1" applyBorder="1" applyAlignment="1">
      <alignment vertical="center"/>
    </xf>
    <xf numFmtId="168" fontId="15" fillId="0" borderId="0" xfId="0" applyNumberFormat="1" applyFont="1" applyFill="1" applyBorder="1"/>
    <xf numFmtId="168" fontId="15" fillId="0" borderId="4" xfId="0" applyNumberFormat="1" applyFont="1" applyFill="1" applyBorder="1"/>
    <xf numFmtId="0" fontId="21" fillId="3" borderId="2" xfId="0" applyFont="1" applyFill="1" applyBorder="1" applyAlignment="1">
      <alignment vertical="center"/>
    </xf>
    <xf numFmtId="0" fontId="15" fillId="0" borderId="7" xfId="0" applyFont="1" applyBorder="1" applyAlignment="1">
      <alignment horizontal="left" indent="2"/>
    </xf>
    <xf numFmtId="164" fontId="15" fillId="0" borderId="12" xfId="2" applyNumberFormat="1" applyFont="1" applyBorder="1"/>
    <xf numFmtId="0" fontId="12" fillId="2" borderId="58" xfId="0" applyFont="1" applyFill="1" applyBorder="1" applyAlignment="1">
      <alignment horizontal="center"/>
    </xf>
    <xf numFmtId="0" fontId="15" fillId="0" borderId="0" xfId="0" applyFont="1" applyFill="1"/>
    <xf numFmtId="0" fontId="11" fillId="3" borderId="1"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3" fontId="29" fillId="0" borderId="0"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0" fontId="30" fillId="5" borderId="0" xfId="0" applyFont="1" applyFill="1" applyBorder="1" applyAlignment="1">
      <alignment horizontal="justify" vertical="center" wrapText="1"/>
    </xf>
    <xf numFmtId="0" fontId="30" fillId="5" borderId="4" xfId="0" applyFont="1" applyFill="1" applyBorder="1" applyAlignment="1">
      <alignment horizontal="justify" vertical="center" wrapText="1"/>
    </xf>
    <xf numFmtId="3" fontId="29" fillId="0" borderId="0" xfId="0" applyNumberFormat="1" applyFont="1" applyBorder="1" applyAlignment="1">
      <alignment horizontal="right" vertical="center"/>
    </xf>
    <xf numFmtId="3" fontId="29" fillId="0" borderId="4" xfId="0" applyNumberFormat="1" applyFont="1" applyBorder="1" applyAlignment="1">
      <alignment horizontal="right" vertical="center"/>
    </xf>
    <xf numFmtId="0" fontId="17" fillId="0" borderId="0" xfId="1" applyFont="1" applyAlignment="1" applyProtection="1"/>
    <xf numFmtId="164" fontId="29" fillId="0" borderId="4" xfId="2" applyNumberFormat="1" applyFont="1" applyBorder="1" applyAlignment="1">
      <alignment horizontal="right" vertical="center" wrapText="1"/>
    </xf>
    <xf numFmtId="164" fontId="29" fillId="0" borderId="13" xfId="2" applyNumberFormat="1" applyFont="1" applyBorder="1" applyAlignment="1">
      <alignment horizontal="right" vertical="center" wrapText="1"/>
    </xf>
    <xf numFmtId="0" fontId="15" fillId="0" borderId="7" xfId="0" applyFont="1" applyBorder="1" applyAlignment="1">
      <alignment horizontal="left" wrapText="1" indent="2"/>
    </xf>
    <xf numFmtId="164" fontId="31" fillId="0" borderId="12" xfId="0" applyNumberFormat="1" applyFont="1" applyBorder="1" applyAlignment="1">
      <alignment horizontal="right" vertical="center" wrapText="1"/>
    </xf>
    <xf numFmtId="164" fontId="31" fillId="0" borderId="4" xfId="0" applyNumberFormat="1" applyFont="1" applyBorder="1" applyAlignment="1">
      <alignment horizontal="right" vertical="center" wrapText="1"/>
    </xf>
    <xf numFmtId="164" fontId="31" fillId="0" borderId="0" xfId="0" applyNumberFormat="1" applyFont="1" applyBorder="1" applyAlignment="1">
      <alignment horizontal="right" vertical="center" wrapText="1"/>
    </xf>
    <xf numFmtId="0" fontId="15" fillId="5" borderId="0" xfId="0" applyFont="1" applyFill="1" applyBorder="1" applyAlignment="1">
      <alignment vertical="center"/>
    </xf>
    <xf numFmtId="0" fontId="11" fillId="3" borderId="2" xfId="0" applyFont="1" applyFill="1" applyBorder="1" applyAlignment="1">
      <alignment vertical="center" wrapText="1"/>
    </xf>
    <xf numFmtId="0" fontId="15" fillId="4" borderId="38" xfId="0" applyFont="1" applyFill="1" applyBorder="1" applyAlignment="1">
      <alignment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30" fillId="5" borderId="15" xfId="0" applyFont="1" applyFill="1" applyBorder="1" applyAlignment="1">
      <alignment horizontal="left" vertical="center"/>
    </xf>
    <xf numFmtId="0" fontId="15" fillId="5" borderId="0" xfId="0" applyFont="1" applyFill="1" applyBorder="1" applyAlignment="1">
      <alignment horizontal="left" vertical="center" indent="1"/>
    </xf>
    <xf numFmtId="0" fontId="29" fillId="5" borderId="0" xfId="0" applyFont="1" applyFill="1" applyBorder="1" applyAlignment="1">
      <alignment horizontal="left" vertical="center" wrapText="1" indent="1"/>
    </xf>
    <xf numFmtId="0" fontId="15" fillId="5" borderId="16" xfId="0" applyFont="1" applyFill="1" applyBorder="1" applyAlignment="1">
      <alignment horizontal="left" vertical="center" indent="1"/>
    </xf>
    <xf numFmtId="0" fontId="29" fillId="0" borderId="15" xfId="0" applyFont="1" applyBorder="1" applyAlignment="1">
      <alignment horizontal="left" vertical="center" indent="1"/>
    </xf>
    <xf numFmtId="3" fontId="29" fillId="0" borderId="0" xfId="0" applyNumberFormat="1" applyFont="1" applyBorder="1" applyAlignment="1">
      <alignment horizontal="right" vertical="center" indent="1"/>
    </xf>
    <xf numFmtId="3" fontId="29" fillId="0" borderId="0" xfId="0" applyNumberFormat="1" applyFont="1" applyBorder="1" applyAlignment="1">
      <alignment horizontal="right" vertical="center" wrapText="1" indent="1"/>
    </xf>
    <xf numFmtId="0" fontId="29" fillId="0" borderId="16" xfId="0" applyFont="1" applyBorder="1" applyAlignment="1">
      <alignment horizontal="right" vertical="center" indent="1"/>
    </xf>
    <xf numFmtId="0" fontId="29" fillId="0" borderId="15" xfId="0" applyFont="1" applyBorder="1" applyAlignment="1">
      <alignment horizontal="left" vertical="center" wrapText="1" indent="1"/>
    </xf>
    <xf numFmtId="164" fontId="31" fillId="0" borderId="0" xfId="0" applyNumberFormat="1" applyFont="1" applyBorder="1" applyAlignment="1">
      <alignment horizontal="right" vertical="center" indent="1"/>
    </xf>
    <xf numFmtId="164" fontId="31" fillId="0" borderId="0" xfId="0" applyNumberFormat="1" applyFont="1" applyBorder="1" applyAlignment="1">
      <alignment horizontal="right" vertical="center" wrapText="1" indent="1"/>
    </xf>
    <xf numFmtId="164" fontId="31" fillId="0" borderId="16" xfId="0" applyNumberFormat="1" applyFont="1" applyBorder="1" applyAlignment="1">
      <alignment horizontal="right" vertical="center" indent="1"/>
    </xf>
    <xf numFmtId="0" fontId="30" fillId="5" borderId="15" xfId="0" applyFont="1" applyFill="1" applyBorder="1" applyAlignment="1">
      <alignment horizontal="left" vertical="center" wrapText="1"/>
    </xf>
    <xf numFmtId="0" fontId="29" fillId="5" borderId="0" xfId="0" applyFont="1" applyFill="1" applyBorder="1" applyAlignment="1">
      <alignment horizontal="right" vertical="center" wrapText="1" indent="1"/>
    </xf>
    <xf numFmtId="0" fontId="15" fillId="5" borderId="16" xfId="0" applyFont="1" applyFill="1" applyBorder="1" applyAlignment="1">
      <alignment horizontal="right" vertical="center" indent="1"/>
    </xf>
    <xf numFmtId="0" fontId="29" fillId="0" borderId="17" xfId="0" applyFont="1" applyBorder="1" applyAlignment="1">
      <alignment horizontal="left" vertical="center" indent="1"/>
    </xf>
    <xf numFmtId="164" fontId="31" fillId="0" borderId="18" xfId="0" applyNumberFormat="1" applyFont="1" applyBorder="1" applyAlignment="1">
      <alignment horizontal="right" vertical="center" wrapText="1" indent="1"/>
    </xf>
    <xf numFmtId="164" fontId="31" fillId="0" borderId="19" xfId="0" applyNumberFormat="1" applyFont="1" applyBorder="1" applyAlignment="1">
      <alignment horizontal="right" vertical="center" inden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42" xfId="0" applyFont="1" applyFill="1" applyBorder="1" applyAlignment="1">
      <alignment horizontal="center" wrapText="1"/>
    </xf>
    <xf numFmtId="0" fontId="30" fillId="5" borderId="0" xfId="0" applyFont="1" applyFill="1" applyBorder="1" applyAlignment="1">
      <alignment horizontal="right" wrapText="1"/>
    </xf>
    <xf numFmtId="0" fontId="33" fillId="5" borderId="0" xfId="0" applyFont="1" applyFill="1" applyBorder="1" applyAlignment="1">
      <alignment horizontal="right" wrapText="1"/>
    </xf>
    <xf numFmtId="0" fontId="15" fillId="5" borderId="0" xfId="0" applyFont="1" applyFill="1" applyBorder="1"/>
    <xf numFmtId="0" fontId="30" fillId="5" borderId="4" xfId="0" applyFont="1" applyFill="1" applyBorder="1" applyAlignment="1">
      <alignment horizontal="right" wrapText="1"/>
    </xf>
    <xf numFmtId="3" fontId="29" fillId="0" borderId="0" xfId="0" applyNumberFormat="1" applyFont="1" applyBorder="1" applyAlignment="1">
      <alignment horizontal="right" wrapText="1"/>
    </xf>
    <xf numFmtId="164" fontId="31" fillId="0" borderId="0" xfId="2" applyNumberFormat="1" applyFont="1" applyBorder="1" applyAlignment="1">
      <alignment horizontal="right" wrapText="1"/>
    </xf>
    <xf numFmtId="164" fontId="31" fillId="0" borderId="4" xfId="2" applyNumberFormat="1" applyFont="1" applyBorder="1" applyAlignment="1">
      <alignment horizontal="right" wrapText="1"/>
    </xf>
    <xf numFmtId="164" fontId="30" fillId="5" borderId="4" xfId="0" applyNumberFormat="1" applyFont="1" applyFill="1" applyBorder="1" applyAlignment="1">
      <alignment horizontal="right" wrapText="1"/>
    </xf>
    <xf numFmtId="164" fontId="30" fillId="5" borderId="0" xfId="0" applyNumberFormat="1" applyFont="1" applyFill="1" applyBorder="1" applyAlignment="1">
      <alignment horizontal="right" wrapText="1"/>
    </xf>
    <xf numFmtId="164" fontId="31" fillId="0" borderId="0" xfId="2" applyNumberFormat="1" applyFont="1" applyBorder="1" applyAlignment="1">
      <alignment horizontal="right" vertical="top" wrapText="1"/>
    </xf>
    <xf numFmtId="0" fontId="15" fillId="0" borderId="7" xfId="0" applyFont="1" applyBorder="1" applyAlignment="1">
      <alignment horizontal="left" indent="1"/>
    </xf>
    <xf numFmtId="164" fontId="31" fillId="0" borderId="12" xfId="2" applyNumberFormat="1" applyFont="1" applyBorder="1" applyAlignment="1">
      <alignment horizontal="right" wrapText="1"/>
    </xf>
    <xf numFmtId="164" fontId="31" fillId="0" borderId="13" xfId="2" applyNumberFormat="1" applyFont="1" applyBorder="1" applyAlignment="1">
      <alignment horizontal="right" wrapText="1"/>
    </xf>
    <xf numFmtId="0" fontId="15" fillId="4" borderId="38" xfId="0" applyFont="1" applyFill="1" applyBorder="1"/>
    <xf numFmtId="0" fontId="12" fillId="4" borderId="24" xfId="0" applyFont="1" applyFill="1" applyBorder="1" applyAlignment="1">
      <alignment horizontal="center" wrapText="1"/>
    </xf>
    <xf numFmtId="0" fontId="12" fillId="4" borderId="20" xfId="0" applyFont="1" applyFill="1" applyBorder="1" applyAlignment="1">
      <alignment horizontal="center" wrapText="1"/>
    </xf>
    <xf numFmtId="0" fontId="12" fillId="4" borderId="27" xfId="0" applyFont="1" applyFill="1" applyBorder="1" applyAlignment="1">
      <alignment horizontal="center" wrapText="1"/>
    </xf>
    <xf numFmtId="0" fontId="30" fillId="5" borderId="15" xfId="0" applyFont="1" applyFill="1" applyBorder="1" applyAlignment="1">
      <alignment horizontal="left"/>
    </xf>
    <xf numFmtId="0" fontId="15" fillId="5" borderId="0" xfId="0" applyFont="1" applyFill="1" applyBorder="1" applyAlignment="1">
      <alignment horizontal="left" indent="1"/>
    </xf>
    <xf numFmtId="0" fontId="29" fillId="5" borderId="0" xfId="0" applyFont="1" applyFill="1" applyBorder="1" applyAlignment="1">
      <alignment horizontal="left" wrapText="1" indent="1"/>
    </xf>
    <xf numFmtId="0" fontId="15" fillId="5" borderId="16" xfId="0" applyFont="1" applyFill="1" applyBorder="1" applyAlignment="1">
      <alignment horizontal="left" indent="1"/>
    </xf>
    <xf numFmtId="0" fontId="29" fillId="0" borderId="15" xfId="0" applyFont="1" applyBorder="1" applyAlignment="1">
      <alignment horizontal="left" indent="1"/>
    </xf>
    <xf numFmtId="3" fontId="29" fillId="0" borderId="0" xfId="0" applyNumberFormat="1" applyFont="1" applyBorder="1" applyAlignment="1">
      <alignment horizontal="right" vertical="top" indent="1"/>
    </xf>
    <xf numFmtId="0" fontId="29" fillId="0" borderId="16" xfId="0" applyFont="1" applyBorder="1" applyAlignment="1">
      <alignment horizontal="right" indent="1"/>
    </xf>
    <xf numFmtId="0" fontId="29" fillId="0" borderId="0" xfId="0" applyFont="1" applyBorder="1" applyAlignment="1">
      <alignment horizontal="right" indent="1"/>
    </xf>
    <xf numFmtId="164" fontId="31" fillId="0" borderId="0" xfId="0" applyNumberFormat="1" applyFont="1" applyBorder="1" applyAlignment="1">
      <alignment horizontal="right" indent="1"/>
    </xf>
    <xf numFmtId="164" fontId="31" fillId="0" borderId="16" xfId="0" applyNumberFormat="1" applyFont="1" applyBorder="1" applyAlignment="1">
      <alignment horizontal="right" indent="1"/>
    </xf>
    <xf numFmtId="0" fontId="31" fillId="0" borderId="16" xfId="0" applyFont="1" applyBorder="1" applyAlignment="1">
      <alignment horizontal="right" indent="1"/>
    </xf>
    <xf numFmtId="0" fontId="15" fillId="5" borderId="0" xfId="0" applyFont="1" applyFill="1" applyBorder="1" applyAlignment="1">
      <alignment horizontal="right" indent="1"/>
    </xf>
    <xf numFmtId="0" fontId="30" fillId="5" borderId="0" xfId="0" applyFont="1" applyFill="1" applyBorder="1" applyAlignment="1">
      <alignment horizontal="right" wrapText="1" indent="1"/>
    </xf>
    <xf numFmtId="0" fontId="15" fillId="5" borderId="16" xfId="0" applyFont="1" applyFill="1" applyBorder="1" applyAlignment="1">
      <alignment horizontal="right" indent="1"/>
    </xf>
    <xf numFmtId="3" fontId="29" fillId="0" borderId="0" xfId="0" applyNumberFormat="1" applyFont="1" applyBorder="1" applyAlignment="1">
      <alignment horizontal="right" indent="1"/>
    </xf>
    <xf numFmtId="166" fontId="29" fillId="0" borderId="0" xfId="0" applyNumberFormat="1" applyFont="1" applyBorder="1" applyAlignment="1">
      <alignment horizontal="right" indent="1"/>
    </xf>
    <xf numFmtId="0" fontId="29" fillId="5" borderId="0" xfId="0" applyFont="1" applyFill="1" applyBorder="1" applyAlignment="1">
      <alignment horizontal="right" wrapText="1" indent="1"/>
    </xf>
    <xf numFmtId="167" fontId="29" fillId="0" borderId="0" xfId="0" applyNumberFormat="1" applyFont="1" applyBorder="1" applyAlignment="1">
      <alignment horizontal="right" indent="1"/>
    </xf>
    <xf numFmtId="0" fontId="29" fillId="0" borderId="17" xfId="0" applyFont="1" applyBorder="1" applyAlignment="1">
      <alignment horizontal="left" indent="1"/>
    </xf>
    <xf numFmtId="0" fontId="29" fillId="0" borderId="18" xfId="0" applyFont="1" applyBorder="1" applyAlignment="1">
      <alignment horizontal="right" indent="1"/>
    </xf>
    <xf numFmtId="164" fontId="31" fillId="0" borderId="18" xfId="0" applyNumberFormat="1" applyFont="1" applyBorder="1" applyAlignment="1">
      <alignment horizontal="right" indent="1"/>
    </xf>
    <xf numFmtId="164" fontId="31" fillId="0" borderId="19" xfId="0" applyNumberFormat="1" applyFont="1" applyBorder="1" applyAlignment="1">
      <alignment horizontal="right" inden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 xfId="0" applyFont="1" applyFill="1" applyBorder="1"/>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3" borderId="2" xfId="0" applyFont="1" applyFill="1" applyBorder="1" applyAlignment="1">
      <alignment wrapText="1"/>
    </xf>
    <xf numFmtId="0" fontId="15" fillId="3" borderId="0" xfId="0" applyFont="1" applyFill="1" applyBorder="1"/>
    <xf numFmtId="164" fontId="16" fillId="3" borderId="0" xfId="2" applyNumberFormat="1" applyFont="1" applyFill="1" applyBorder="1"/>
    <xf numFmtId="164" fontId="16" fillId="0" borderId="0" xfId="2" applyNumberFormat="1" applyFont="1" applyBorder="1"/>
    <xf numFmtId="0" fontId="11" fillId="3" borderId="2" xfId="0" applyFont="1" applyFill="1" applyBorder="1"/>
    <xf numFmtId="0" fontId="11" fillId="3" borderId="7" xfId="0" applyFont="1" applyFill="1" applyBorder="1"/>
    <xf numFmtId="0" fontId="15" fillId="3" borderId="12" xfId="0" applyFont="1" applyFill="1" applyBorder="1"/>
    <xf numFmtId="164" fontId="16" fillId="3" borderId="12" xfId="2" applyNumberFormat="1" applyFont="1" applyFill="1" applyBorder="1"/>
    <xf numFmtId="164" fontId="16" fillId="3" borderId="13" xfId="0" applyNumberFormat="1" applyFont="1" applyFill="1" applyBorder="1"/>
    <xf numFmtId="0" fontId="12" fillId="4" borderId="41" xfId="0" applyFont="1" applyFill="1" applyBorder="1" applyAlignment="1">
      <alignment horizontal="center"/>
    </xf>
    <xf numFmtId="0" fontId="11" fillId="0" borderId="0" xfId="0" applyFont="1"/>
    <xf numFmtId="0" fontId="14" fillId="0" borderId="0" xfId="0" applyFont="1"/>
    <xf numFmtId="0" fontId="13" fillId="0" borderId="0" xfId="0" applyFont="1"/>
    <xf numFmtId="0" fontId="36" fillId="0" borderId="0" xfId="1" applyFont="1" applyAlignment="1" applyProtection="1"/>
    <xf numFmtId="0" fontId="14" fillId="0" borderId="0" xfId="0" applyFont="1" applyAlignment="1"/>
    <xf numFmtId="0" fontId="13" fillId="0" borderId="0" xfId="0" applyFont="1" applyAlignment="1"/>
    <xf numFmtId="0" fontId="24" fillId="0" borderId="0" xfId="1" applyFont="1" applyAlignment="1" applyProtection="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 xfId="0" applyFont="1" applyBorder="1" applyAlignment="1">
      <alignment horizontal="left" vertical="center" indent="1"/>
    </xf>
    <xf numFmtId="0" fontId="13" fillId="0" borderId="0" xfId="0" applyFont="1" applyBorder="1" applyAlignment="1">
      <alignment horizontal="right" vertical="center"/>
    </xf>
    <xf numFmtId="164" fontId="18" fillId="0" borderId="0" xfId="2" applyNumberFormat="1" applyFont="1" applyBorder="1" applyAlignment="1">
      <alignment horizontal="right" vertical="center"/>
    </xf>
    <xf numFmtId="164" fontId="18" fillId="0" borderId="4" xfId="2"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164" fontId="18" fillId="0" borderId="5" xfId="2" applyNumberFormat="1" applyFont="1" applyBorder="1" applyAlignment="1">
      <alignment horizontal="right" vertical="center"/>
    </xf>
    <xf numFmtId="164" fontId="18" fillId="0" borderId="6" xfId="2" applyNumberFormat="1" applyFont="1" applyBorder="1" applyAlignment="1">
      <alignment horizontal="right" vertical="center"/>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3" fillId="3" borderId="0" xfId="0" applyFont="1" applyFill="1" applyBorder="1" applyAlignment="1">
      <alignment horizontal="right" vertical="center"/>
    </xf>
    <xf numFmtId="3" fontId="13" fillId="0" borderId="0" xfId="0" applyNumberFormat="1" applyFont="1" applyBorder="1" applyAlignment="1">
      <alignment horizontal="right" vertical="center"/>
    </xf>
    <xf numFmtId="0" fontId="13" fillId="0" borderId="7" xfId="0" applyFont="1" applyBorder="1" applyAlignment="1">
      <alignment horizontal="right" vertical="center"/>
    </xf>
    <xf numFmtId="3" fontId="13" fillId="0" borderId="8" xfId="0" applyNumberFormat="1" applyFont="1" applyBorder="1" applyAlignment="1">
      <alignment horizontal="right" vertical="center"/>
    </xf>
    <xf numFmtId="164" fontId="18" fillId="0" borderId="8" xfId="2" applyNumberFormat="1" applyFont="1" applyBorder="1" applyAlignment="1">
      <alignment horizontal="right" vertical="center"/>
    </xf>
    <xf numFmtId="164" fontId="18" fillId="0" borderId="9" xfId="2" applyNumberFormat="1" applyFont="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12" fillId="2" borderId="10" xfId="0" applyFont="1" applyFill="1" applyBorder="1" applyAlignment="1">
      <alignment horizontal="center"/>
    </xf>
    <xf numFmtId="0" fontId="15" fillId="3" borderId="0" xfId="0" applyFont="1" applyFill="1" applyBorder="1" applyAlignment="1">
      <alignment horizontal="right"/>
    </xf>
    <xf numFmtId="0" fontId="15" fillId="3" borderId="4" xfId="0" applyFont="1" applyFill="1" applyBorder="1" applyAlignment="1">
      <alignment horizontal="right"/>
    </xf>
    <xf numFmtId="0" fontId="15" fillId="0" borderId="2" xfId="0" applyFont="1" applyFill="1" applyBorder="1" applyAlignment="1">
      <alignment horizontal="left" indent="1"/>
    </xf>
    <xf numFmtId="3" fontId="13" fillId="0" borderId="0"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164" fontId="16" fillId="0" borderId="0" xfId="2" applyNumberFormat="1" applyFont="1" applyBorder="1" applyAlignment="1">
      <alignment horizontal="right"/>
    </xf>
    <xf numFmtId="164" fontId="16" fillId="0" borderId="4" xfId="2" applyNumberFormat="1" applyFont="1" applyBorder="1" applyAlignment="1">
      <alignment horizontal="right"/>
    </xf>
    <xf numFmtId="164" fontId="15" fillId="0" borderId="0" xfId="0" applyNumberFormat="1" applyFont="1"/>
    <xf numFmtId="0" fontId="11" fillId="3" borderId="0" xfId="0" applyFont="1" applyFill="1" applyBorder="1" applyAlignment="1">
      <alignment horizontal="center"/>
    </xf>
    <xf numFmtId="0" fontId="11" fillId="3" borderId="4" xfId="0" applyFont="1" applyFill="1" applyBorder="1" applyAlignment="1">
      <alignment horizontal="center"/>
    </xf>
    <xf numFmtId="164" fontId="16" fillId="3" borderId="13" xfId="2" applyNumberFormat="1" applyFont="1" applyFill="1" applyBorder="1"/>
    <xf numFmtId="0" fontId="11" fillId="0" borderId="2" xfId="0" applyFont="1" applyBorder="1" applyAlignment="1">
      <alignment horizontal="left" indent="1"/>
    </xf>
    <xf numFmtId="0" fontId="15" fillId="0" borderId="0" xfId="0" applyFont="1" applyBorder="1" applyAlignment="1">
      <alignment horizontal="right" indent="1"/>
    </xf>
    <xf numFmtId="0" fontId="15" fillId="0" borderId="4" xfId="0" applyFont="1" applyBorder="1" applyAlignment="1">
      <alignment horizontal="right" indent="1"/>
    </xf>
    <xf numFmtId="3" fontId="15" fillId="0" borderId="0" xfId="0" applyNumberFormat="1" applyFont="1" applyBorder="1" applyAlignment="1">
      <alignment horizontal="right" indent="1"/>
    </xf>
    <xf numFmtId="164" fontId="16" fillId="0" borderId="0" xfId="2" applyNumberFormat="1" applyFont="1" applyBorder="1" applyAlignment="1">
      <alignment horizontal="right" indent="1"/>
    </xf>
    <xf numFmtId="164" fontId="16" fillId="0" borderId="4" xfId="2" applyNumberFormat="1" applyFont="1" applyBorder="1" applyAlignment="1">
      <alignment horizontal="right" indent="1"/>
    </xf>
    <xf numFmtId="0" fontId="11" fillId="3" borderId="0" xfId="0" applyFont="1" applyFill="1" applyBorder="1" applyAlignment="1">
      <alignment horizontal="right" vertical="center" indent="1"/>
    </xf>
    <xf numFmtId="0" fontId="11" fillId="3" borderId="4" xfId="0" applyFont="1" applyFill="1" applyBorder="1" applyAlignment="1">
      <alignment horizontal="right" vertical="center" indent="1"/>
    </xf>
    <xf numFmtId="3" fontId="15" fillId="0" borderId="4" xfId="0" applyNumberFormat="1" applyFont="1" applyBorder="1" applyAlignment="1">
      <alignment horizontal="right" indent="1"/>
    </xf>
    <xf numFmtId="0" fontId="11" fillId="3" borderId="7" xfId="0" applyFont="1" applyFill="1" applyBorder="1" applyAlignment="1">
      <alignment horizontal="left"/>
    </xf>
    <xf numFmtId="3" fontId="15" fillId="3" borderId="12" xfId="0" applyNumberFormat="1" applyFont="1" applyFill="1" applyBorder="1" applyAlignment="1">
      <alignment horizontal="right" indent="1"/>
    </xf>
    <xf numFmtId="0" fontId="15" fillId="3" borderId="13" xfId="0" applyFont="1" applyFill="1" applyBorder="1" applyAlignment="1">
      <alignment horizontal="right" indent="1"/>
    </xf>
    <xf numFmtId="0" fontId="15" fillId="4" borderId="21" xfId="0" applyFont="1" applyFill="1" applyBorder="1"/>
    <xf numFmtId="0" fontId="12" fillId="4" borderId="22" xfId="0" applyFont="1" applyFill="1" applyBorder="1" applyAlignment="1">
      <alignment horizontal="center" wrapText="1"/>
    </xf>
    <xf numFmtId="0" fontId="12" fillId="4" borderId="22" xfId="0" applyFont="1" applyFill="1" applyBorder="1" applyAlignment="1">
      <alignment horizontal="center"/>
    </xf>
    <xf numFmtId="0" fontId="12" fillId="4" borderId="23" xfId="0" applyFont="1" applyFill="1" applyBorder="1" applyAlignment="1">
      <alignment horizontal="center" wrapText="1"/>
    </xf>
    <xf numFmtId="0" fontId="11" fillId="5" borderId="15" xfId="0" applyFont="1" applyFill="1" applyBorder="1" applyAlignment="1">
      <alignment horizontal="left"/>
    </xf>
    <xf numFmtId="0" fontId="30" fillId="5" borderId="16" xfId="0" applyFont="1" applyFill="1" applyBorder="1" applyAlignment="1">
      <alignment horizontal="right" wrapText="1"/>
    </xf>
    <xf numFmtId="0" fontId="15" fillId="0" borderId="15" xfId="0" applyFont="1" applyBorder="1" applyAlignment="1">
      <alignment horizontal="left" indent="1"/>
    </xf>
    <xf numFmtId="3" fontId="29" fillId="0" borderId="0" xfId="0" applyNumberFormat="1" applyFont="1" applyFill="1" applyBorder="1" applyAlignment="1">
      <alignment horizontal="right" wrapText="1"/>
    </xf>
    <xf numFmtId="0" fontId="29" fillId="0" borderId="16" xfId="0" applyFont="1" applyBorder="1" applyAlignment="1">
      <alignment horizontal="right" wrapText="1"/>
    </xf>
    <xf numFmtId="164" fontId="29" fillId="0" borderId="0" xfId="0" applyNumberFormat="1" applyFont="1" applyBorder="1" applyAlignment="1">
      <alignment horizontal="right" wrapText="1"/>
    </xf>
    <xf numFmtId="164" fontId="31" fillId="0" borderId="0" xfId="0" applyNumberFormat="1" applyFont="1" applyBorder="1" applyAlignment="1">
      <alignment horizontal="right" wrapText="1"/>
    </xf>
    <xf numFmtId="164" fontId="31" fillId="0" borderId="16" xfId="0" applyNumberFormat="1" applyFont="1" applyBorder="1" applyAlignment="1">
      <alignment horizontal="right" wrapText="1"/>
    </xf>
    <xf numFmtId="164" fontId="30" fillId="5" borderId="16" xfId="0" applyNumberFormat="1" applyFont="1" applyFill="1" applyBorder="1" applyAlignment="1">
      <alignment horizontal="right" wrapText="1"/>
    </xf>
    <xf numFmtId="164" fontId="29" fillId="0" borderId="16" xfId="0" applyNumberFormat="1" applyFont="1" applyBorder="1" applyAlignment="1">
      <alignment horizontal="right" wrapText="1"/>
    </xf>
    <xf numFmtId="0" fontId="15" fillId="0" borderId="17" xfId="0" applyFont="1" applyBorder="1" applyAlignment="1">
      <alignment horizontal="left" indent="1"/>
    </xf>
    <xf numFmtId="164" fontId="31" fillId="0" borderId="18" xfId="0" applyNumberFormat="1" applyFont="1" applyBorder="1" applyAlignment="1">
      <alignment horizontal="right" wrapText="1"/>
    </xf>
    <xf numFmtId="164" fontId="31" fillId="0" borderId="19" xfId="0" applyNumberFormat="1" applyFont="1" applyBorder="1" applyAlignment="1">
      <alignment horizontal="right" wrapText="1"/>
    </xf>
    <xf numFmtId="0" fontId="12" fillId="4" borderId="25" xfId="0" applyFont="1" applyFill="1" applyBorder="1"/>
    <xf numFmtId="0" fontId="12" fillId="4" borderId="26" xfId="0" applyFont="1" applyFill="1" applyBorder="1" applyAlignment="1">
      <alignment horizontal="center" wrapText="1"/>
    </xf>
    <xf numFmtId="0" fontId="15" fillId="0" borderId="15" xfId="0" applyFont="1" applyBorder="1" applyAlignment="1">
      <alignment horizontal="left" indent="2"/>
    </xf>
    <xf numFmtId="0" fontId="29" fillId="0" borderId="16" xfId="0" applyFont="1" applyBorder="1" applyAlignment="1">
      <alignment horizontal="right" vertical="center" wrapText="1"/>
    </xf>
    <xf numFmtId="164" fontId="31" fillId="0" borderId="16" xfId="0" applyNumberFormat="1" applyFont="1" applyBorder="1" applyAlignment="1">
      <alignment horizontal="right" vertical="center" wrapText="1"/>
    </xf>
    <xf numFmtId="0" fontId="15" fillId="0" borderId="15" xfId="0" applyFont="1" applyBorder="1" applyAlignment="1">
      <alignment horizontal="left" wrapText="1" indent="2"/>
    </xf>
    <xf numFmtId="0" fontId="30" fillId="5" borderId="0" xfId="0" applyFont="1" applyFill="1" applyBorder="1" applyAlignment="1">
      <alignment horizontal="right" vertical="center" wrapText="1"/>
    </xf>
    <xf numFmtId="0" fontId="15" fillId="5" borderId="0" xfId="0" applyFont="1" applyFill="1" applyBorder="1" applyAlignment="1">
      <alignment horizontal="right" vertical="center"/>
    </xf>
    <xf numFmtId="0" fontId="30" fillId="5" borderId="16" xfId="0" applyFont="1" applyFill="1" applyBorder="1" applyAlignment="1">
      <alignment horizontal="right" vertical="center" wrapText="1"/>
    </xf>
    <xf numFmtId="164" fontId="29" fillId="0" borderId="0" xfId="0" applyNumberFormat="1" applyFont="1" applyBorder="1" applyAlignment="1">
      <alignment horizontal="right" vertical="center" wrapText="1"/>
    </xf>
    <xf numFmtId="0" fontId="15" fillId="0" borderId="17" xfId="0" applyFont="1" applyBorder="1" applyAlignment="1">
      <alignment horizontal="left" wrapText="1" indent="2"/>
    </xf>
    <xf numFmtId="10" fontId="29" fillId="0" borderId="18" xfId="0" applyNumberFormat="1" applyFont="1" applyBorder="1" applyAlignment="1">
      <alignment horizontal="right" vertical="center" wrapText="1"/>
    </xf>
    <xf numFmtId="164" fontId="31" fillId="0" borderId="18" xfId="2" applyNumberFormat="1" applyFont="1" applyBorder="1" applyAlignment="1">
      <alignment horizontal="right" vertical="center"/>
    </xf>
    <xf numFmtId="164" fontId="31" fillId="0" borderId="18" xfId="2" applyNumberFormat="1" applyFont="1" applyBorder="1" applyAlignment="1">
      <alignment horizontal="right" vertical="center" wrapText="1"/>
    </xf>
    <xf numFmtId="164" fontId="31" fillId="0" borderId="19" xfId="0" applyNumberFormat="1" applyFont="1" applyBorder="1" applyAlignment="1">
      <alignment horizontal="right" vertical="center" wrapText="1"/>
    </xf>
    <xf numFmtId="166" fontId="11" fillId="2" borderId="34" xfId="0" applyNumberFormat="1" applyFont="1" applyFill="1" applyBorder="1"/>
    <xf numFmtId="166" fontId="14" fillId="3" borderId="2" xfId="0" applyNumberFormat="1" applyFont="1" applyFill="1" applyBorder="1"/>
    <xf numFmtId="166" fontId="14" fillId="3" borderId="0" xfId="0" applyNumberFormat="1" applyFont="1" applyFill="1" applyBorder="1"/>
    <xf numFmtId="164" fontId="26" fillId="3" borderId="5" xfId="0" applyNumberFormat="1" applyFont="1" applyFill="1" applyBorder="1"/>
    <xf numFmtId="164" fontId="26" fillId="3" borderId="0" xfId="0" applyNumberFormat="1" applyFont="1" applyFill="1" applyBorder="1"/>
    <xf numFmtId="164" fontId="26" fillId="3" borderId="4" xfId="0" applyNumberFormat="1" applyFont="1" applyFill="1" applyBorder="1"/>
    <xf numFmtId="166" fontId="13" fillId="0" borderId="2" xfId="0" applyNumberFormat="1" applyFont="1" applyBorder="1"/>
    <xf numFmtId="166" fontId="13"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4" xfId="0" applyNumberFormat="1" applyFont="1" applyBorder="1" applyAlignment="1">
      <alignment vertical="center"/>
    </xf>
    <xf numFmtId="166" fontId="14" fillId="3" borderId="0" xfId="0" applyNumberFormat="1" applyFont="1" applyFill="1" applyBorder="1" applyAlignment="1">
      <alignment vertical="center"/>
    </xf>
    <xf numFmtId="164" fontId="26" fillId="3" borderId="0" xfId="0" applyNumberFormat="1" applyFont="1" applyFill="1" applyBorder="1" applyAlignment="1">
      <alignment vertical="center"/>
    </xf>
    <xf numFmtId="164" fontId="26" fillId="3" borderId="4" xfId="0" applyNumberFormat="1" applyFont="1" applyFill="1" applyBorder="1" applyAlignment="1">
      <alignment vertical="center"/>
    </xf>
    <xf numFmtId="166" fontId="15" fillId="0" borderId="2" xfId="0" applyNumberFormat="1" applyFont="1" applyBorder="1"/>
    <xf numFmtId="164" fontId="18" fillId="0" borderId="0" xfId="0" applyNumberFormat="1" applyFont="1" applyFill="1" applyBorder="1" applyAlignment="1">
      <alignment vertical="center"/>
    </xf>
    <xf numFmtId="166" fontId="13" fillId="0" borderId="0" xfId="0" applyNumberFormat="1" applyFont="1" applyFill="1" applyBorder="1" applyAlignment="1">
      <alignment vertical="center"/>
    </xf>
    <xf numFmtId="164" fontId="18" fillId="0" borderId="4" xfId="0" applyNumberFormat="1" applyFont="1" applyFill="1" applyBorder="1" applyAlignment="1">
      <alignment vertical="center"/>
    </xf>
    <xf numFmtId="166" fontId="15" fillId="0" borderId="7" xfId="0" applyNumberFormat="1" applyFont="1" applyBorder="1"/>
    <xf numFmtId="166" fontId="13" fillId="0" borderId="12" xfId="0" applyNumberFormat="1" applyFont="1" applyBorder="1" applyAlignment="1">
      <alignment vertical="center"/>
    </xf>
    <xf numFmtId="164" fontId="18" fillId="0" borderId="12" xfId="0" applyNumberFormat="1" applyFont="1" applyBorder="1" applyAlignment="1">
      <alignment vertical="center"/>
    </xf>
    <xf numFmtId="164" fontId="18" fillId="0" borderId="13" xfId="0" applyNumberFormat="1" applyFont="1" applyBorder="1" applyAlignment="1">
      <alignment vertical="center"/>
    </xf>
    <xf numFmtId="166" fontId="11" fillId="3" borderId="5" xfId="0" applyNumberFormat="1" applyFont="1" applyFill="1" applyBorder="1" applyAlignment="1">
      <alignment vertical="center"/>
    </xf>
    <xf numFmtId="164" fontId="39" fillId="3" borderId="0" xfId="0" applyNumberFormat="1" applyFont="1" applyFill="1" applyBorder="1" applyAlignment="1"/>
    <xf numFmtId="164" fontId="39" fillId="3" borderId="4" xfId="0" applyNumberFormat="1" applyFont="1" applyFill="1" applyBorder="1" applyAlignment="1"/>
    <xf numFmtId="166" fontId="15" fillId="0" borderId="0" xfId="0" applyNumberFormat="1" applyFont="1" applyBorder="1" applyAlignment="1">
      <alignment vertical="center"/>
    </xf>
    <xf numFmtId="164" fontId="40" fillId="0" borderId="0" xfId="0" applyNumberFormat="1" applyFont="1" applyBorder="1" applyAlignment="1"/>
    <xf numFmtId="164" fontId="40" fillId="0" borderId="4" xfId="0" applyNumberFormat="1" applyFont="1" applyBorder="1" applyAlignment="1"/>
    <xf numFmtId="166" fontId="11" fillId="3" borderId="0" xfId="0" applyNumberFormat="1" applyFont="1" applyFill="1" applyBorder="1" applyAlignment="1">
      <alignment vertical="center"/>
    </xf>
    <xf numFmtId="164" fontId="15" fillId="0" borderId="0" xfId="2" applyNumberFormat="1" applyFont="1"/>
    <xf numFmtId="166" fontId="15" fillId="0" borderId="12" xfId="0" applyNumberFormat="1" applyFont="1" applyBorder="1" applyAlignment="1">
      <alignment vertical="center"/>
    </xf>
    <xf numFmtId="0" fontId="42" fillId="4" borderId="3" xfId="0" applyFont="1" applyFill="1" applyBorder="1" applyAlignment="1">
      <alignment horizontal="center" wrapText="1"/>
    </xf>
    <xf numFmtId="0" fontId="42" fillId="4" borderId="32" xfId="0" applyFont="1" applyFill="1" applyBorder="1" applyAlignment="1">
      <alignment horizontal="center" wrapText="1"/>
    </xf>
    <xf numFmtId="0" fontId="43" fillId="5" borderId="15" xfId="0" applyFont="1" applyFill="1" applyBorder="1" applyAlignment="1">
      <alignment horizontal="justify" wrapText="1"/>
    </xf>
    <xf numFmtId="0" fontId="43" fillId="5" borderId="0" xfId="0" applyFont="1" applyFill="1" applyBorder="1" applyAlignment="1">
      <alignment horizontal="justify" wrapText="1"/>
    </xf>
    <xf numFmtId="0" fontId="43" fillId="5" borderId="16" xfId="0" applyFont="1" applyFill="1" applyBorder="1" applyAlignment="1">
      <alignment horizontal="justify" wrapText="1"/>
    </xf>
    <xf numFmtId="0" fontId="44" fillId="0" borderId="15" xfId="0" applyFont="1" applyBorder="1" applyAlignment="1">
      <alignment horizontal="justify" wrapText="1"/>
    </xf>
    <xf numFmtId="164" fontId="13" fillId="0" borderId="0" xfId="0" applyNumberFormat="1" applyFont="1" applyBorder="1" applyAlignment="1">
      <alignment vertical="center"/>
    </xf>
    <xf numFmtId="165" fontId="13" fillId="0" borderId="0" xfId="0" applyNumberFormat="1" applyFont="1" applyBorder="1" applyAlignment="1">
      <alignment vertical="center"/>
    </xf>
    <xf numFmtId="164" fontId="45" fillId="0" borderId="0" xfId="0" applyNumberFormat="1" applyFont="1" applyBorder="1" applyAlignment="1">
      <alignment horizontal="right" wrapText="1"/>
    </xf>
    <xf numFmtId="165" fontId="13" fillId="0" borderId="16" xfId="0" applyNumberFormat="1" applyFont="1" applyBorder="1" applyAlignment="1">
      <alignment vertical="center"/>
    </xf>
    <xf numFmtId="0" fontId="45" fillId="5" borderId="0" xfId="0" applyFont="1" applyFill="1" applyBorder="1" applyAlignment="1">
      <alignment horizontal="justify" wrapText="1"/>
    </xf>
    <xf numFmtId="0" fontId="46" fillId="5" borderId="0" xfId="0" applyFont="1" applyFill="1" applyBorder="1" applyAlignment="1">
      <alignment horizontal="justify" wrapText="1"/>
    </xf>
    <xf numFmtId="0" fontId="46" fillId="5" borderId="16" xfId="0" applyFont="1" applyFill="1" applyBorder="1" applyAlignment="1">
      <alignment horizontal="justify" wrapText="1"/>
    </xf>
    <xf numFmtId="164" fontId="45" fillId="0" borderId="0" xfId="0" applyNumberFormat="1" applyFont="1" applyFill="1" applyBorder="1" applyAlignment="1">
      <alignment horizontal="right" wrapText="1"/>
    </xf>
    <xf numFmtId="164" fontId="13" fillId="0" borderId="0" xfId="0" applyNumberFormat="1" applyFont="1" applyFill="1" applyBorder="1" applyAlignment="1">
      <alignment vertical="center"/>
    </xf>
    <xf numFmtId="0" fontId="44" fillId="0" borderId="17" xfId="0" applyFont="1" applyBorder="1" applyAlignment="1">
      <alignment horizontal="justify" wrapText="1"/>
    </xf>
    <xf numFmtId="164" fontId="13" fillId="0" borderId="18" xfId="0" applyNumberFormat="1" applyFont="1" applyBorder="1" applyAlignment="1">
      <alignment vertical="center"/>
    </xf>
    <xf numFmtId="165" fontId="13" fillId="0" borderId="18" xfId="0" applyNumberFormat="1" applyFont="1" applyBorder="1" applyAlignment="1">
      <alignment vertical="center"/>
    </xf>
    <xf numFmtId="164" fontId="45" fillId="0" borderId="18" xfId="0" applyNumberFormat="1" applyFont="1" applyBorder="1" applyAlignment="1">
      <alignment horizontal="right" wrapText="1"/>
    </xf>
    <xf numFmtId="165" fontId="13" fillId="0" borderId="19" xfId="0" applyNumberFormat="1" applyFont="1" applyBorder="1" applyAlignment="1">
      <alignment vertical="center"/>
    </xf>
    <xf numFmtId="0" fontId="11" fillId="5" borderId="33" xfId="0" applyFont="1" applyFill="1" applyBorder="1" applyAlignment="1">
      <alignment horizontal="left" vertical="center"/>
    </xf>
    <xf numFmtId="0" fontId="29" fillId="5" borderId="0" xfId="0" applyFont="1" applyFill="1" applyAlignment="1">
      <alignment horizontal="right" vertical="center" wrapText="1" indent="2"/>
    </xf>
    <xf numFmtId="165" fontId="15" fillId="5" borderId="0" xfId="0" applyNumberFormat="1" applyFont="1" applyFill="1" applyAlignment="1">
      <alignment horizontal="right" vertical="center" indent="2"/>
    </xf>
    <xf numFmtId="165" fontId="29" fillId="5" borderId="4" xfId="0" applyNumberFormat="1" applyFont="1" applyFill="1" applyBorder="1" applyAlignment="1">
      <alignment horizontal="right" vertical="center" wrapText="1" indent="2"/>
    </xf>
    <xf numFmtId="0" fontId="15" fillId="0" borderId="2" xfId="0" applyFont="1" applyBorder="1" applyAlignment="1">
      <alignment vertical="center"/>
    </xf>
    <xf numFmtId="165" fontId="11" fillId="0" borderId="0" xfId="0" applyNumberFormat="1" applyFont="1" applyBorder="1" applyAlignment="1">
      <alignment horizontal="right" vertical="center" indent="2"/>
    </xf>
    <xf numFmtId="165" fontId="11" fillId="0" borderId="4"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164" fontId="16" fillId="0" borderId="0" xfId="2" applyNumberFormat="1" applyFont="1" applyBorder="1" applyAlignment="1">
      <alignment horizontal="right" vertical="center" indent="2"/>
    </xf>
    <xf numFmtId="164" fontId="16" fillId="0" borderId="4" xfId="2" applyNumberFormat="1" applyFont="1" applyBorder="1" applyAlignment="1">
      <alignment horizontal="right" vertical="center" indent="2"/>
    </xf>
    <xf numFmtId="0" fontId="11" fillId="5" borderId="15" xfId="0" applyFont="1" applyFill="1" applyBorder="1" applyAlignment="1">
      <alignment horizontal="left" vertical="center"/>
    </xf>
    <xf numFmtId="0" fontId="30" fillId="5" borderId="0" xfId="0" applyFont="1" applyFill="1" applyAlignment="1">
      <alignment horizontal="right" vertical="center" wrapText="1" indent="2"/>
    </xf>
    <xf numFmtId="0" fontId="15" fillId="5" borderId="0" xfId="0" applyFont="1" applyFill="1" applyAlignment="1">
      <alignment horizontal="right" vertical="center" indent="2"/>
    </xf>
    <xf numFmtId="0" fontId="30" fillId="5" borderId="4" xfId="0" applyFont="1" applyFill="1" applyBorder="1" applyAlignment="1">
      <alignment horizontal="right" vertical="center" wrapText="1" indent="2"/>
    </xf>
    <xf numFmtId="165" fontId="15" fillId="0" borderId="4" xfId="0" applyNumberFormat="1" applyFont="1" applyBorder="1" applyAlignment="1">
      <alignment horizontal="right" vertical="center" indent="2"/>
    </xf>
    <xf numFmtId="165" fontId="30" fillId="5" borderId="4" xfId="0" applyNumberFormat="1" applyFont="1" applyFill="1" applyBorder="1" applyAlignment="1">
      <alignment horizontal="right" vertical="center" wrapText="1" indent="2"/>
    </xf>
    <xf numFmtId="0" fontId="15" fillId="0" borderId="7" xfId="0" applyFont="1" applyBorder="1" applyAlignment="1">
      <alignment vertical="center"/>
    </xf>
    <xf numFmtId="165" fontId="15" fillId="0" borderId="12" xfId="0" applyNumberFormat="1" applyFont="1" applyBorder="1" applyAlignment="1">
      <alignment horizontal="right" vertical="center" indent="2"/>
    </xf>
    <xf numFmtId="165" fontId="15" fillId="0" borderId="13" xfId="0" applyNumberFormat="1" applyFont="1" applyBorder="1" applyAlignment="1">
      <alignment horizontal="right" vertical="center" indent="2"/>
    </xf>
    <xf numFmtId="165" fontId="11" fillId="0" borderId="0" xfId="0" applyNumberFormat="1" applyFont="1" applyBorder="1" applyAlignment="1">
      <alignment horizontal="right" indent="2"/>
    </xf>
    <xf numFmtId="165" fontId="11" fillId="0" borderId="4" xfId="0" applyNumberFormat="1" applyFont="1" applyBorder="1" applyAlignment="1">
      <alignment horizontal="right" indent="2"/>
    </xf>
    <xf numFmtId="165" fontId="15" fillId="0" borderId="0" xfId="0" applyNumberFormat="1" applyFont="1" applyBorder="1" applyAlignment="1">
      <alignment horizontal="right" indent="2"/>
    </xf>
    <xf numFmtId="164" fontId="16" fillId="0" borderId="0" xfId="2" applyNumberFormat="1" applyFont="1" applyBorder="1" applyAlignment="1">
      <alignment horizontal="right" indent="2"/>
    </xf>
    <xf numFmtId="164" fontId="16" fillId="0" borderId="4" xfId="2" applyNumberFormat="1" applyFont="1" applyBorder="1" applyAlignment="1">
      <alignment horizontal="right" indent="2"/>
    </xf>
    <xf numFmtId="0" fontId="29" fillId="5" borderId="0" xfId="0" applyFont="1" applyFill="1" applyAlignment="1">
      <alignment horizontal="right" wrapText="1" indent="2"/>
    </xf>
    <xf numFmtId="0" fontId="15" fillId="5" borderId="0" xfId="0" applyFont="1" applyFill="1" applyAlignment="1">
      <alignment horizontal="right" indent="2"/>
    </xf>
    <xf numFmtId="0" fontId="29" fillId="5" borderId="4" xfId="0" applyFont="1" applyFill="1" applyBorder="1" applyAlignment="1">
      <alignment horizontal="right" wrapText="1" indent="2"/>
    </xf>
    <xf numFmtId="165" fontId="15" fillId="0" borderId="4" xfId="0" applyNumberFormat="1" applyFont="1" applyBorder="1" applyAlignment="1">
      <alignment horizontal="right" indent="2"/>
    </xf>
    <xf numFmtId="165" fontId="15" fillId="0" borderId="12" xfId="0" applyNumberFormat="1" applyFont="1" applyBorder="1" applyAlignment="1">
      <alignment horizontal="right" indent="2"/>
    </xf>
    <xf numFmtId="165" fontId="15" fillId="0" borderId="13" xfId="0" applyNumberFormat="1" applyFont="1" applyBorder="1" applyAlignment="1">
      <alignment horizontal="right" indent="2"/>
    </xf>
    <xf numFmtId="166" fontId="15" fillId="0" borderId="33" xfId="0" applyNumberFormat="1" applyFont="1" applyBorder="1"/>
    <xf numFmtId="166" fontId="15" fillId="0" borderId="5" xfId="0" applyNumberFormat="1" applyFont="1" applyBorder="1"/>
    <xf numFmtId="164" fontId="16" fillId="0" borderId="16" xfId="2" applyNumberFormat="1" applyFont="1" applyBorder="1" applyProtection="1"/>
    <xf numFmtId="166" fontId="15" fillId="0" borderId="15" xfId="0" applyNumberFormat="1" applyFont="1" applyBorder="1"/>
    <xf numFmtId="166" fontId="15" fillId="0" borderId="0" xfId="0" applyNumberFormat="1" applyFont="1" applyBorder="1"/>
    <xf numFmtId="166" fontId="15" fillId="0" borderId="12" xfId="0" applyNumberFormat="1" applyFont="1" applyBorder="1"/>
    <xf numFmtId="164" fontId="16" fillId="0" borderId="37" xfId="2" applyNumberFormat="1" applyFont="1" applyBorder="1" applyProtection="1"/>
    <xf numFmtId="166" fontId="15" fillId="0" borderId="18" xfId="0" applyNumberFormat="1" applyFont="1" applyBorder="1"/>
    <xf numFmtId="164" fontId="16" fillId="0" borderId="19" xfId="2" applyNumberFormat="1" applyFont="1" applyBorder="1" applyProtection="1"/>
    <xf numFmtId="166" fontId="15" fillId="0" borderId="17" xfId="0" applyNumberFormat="1" applyFont="1" applyBorder="1" applyAlignment="1">
      <alignment horizontal="right"/>
    </xf>
    <xf numFmtId="0" fontId="5" fillId="0" borderId="0" xfId="0" applyFont="1" applyAlignment="1">
      <alignment horizontal="left"/>
    </xf>
    <xf numFmtId="0" fontId="15" fillId="0" borderId="17" xfId="0" applyFont="1" applyBorder="1" applyAlignment="1">
      <alignment horizontal="left" indent="2"/>
    </xf>
    <xf numFmtId="164" fontId="31" fillId="0" borderId="18" xfId="0" applyNumberFormat="1" applyFont="1" applyBorder="1" applyAlignment="1">
      <alignment horizontal="right" vertical="center" wrapText="1"/>
    </xf>
    <xf numFmtId="0" fontId="15" fillId="5" borderId="0" xfId="0" applyFont="1" applyFill="1" applyBorder="1" applyAlignment="1">
      <alignment horizontal="right"/>
    </xf>
    <xf numFmtId="3" fontId="29" fillId="0" borderId="0" xfId="0" applyNumberFormat="1" applyFont="1" applyBorder="1" applyAlignment="1">
      <alignment horizontal="right"/>
    </xf>
    <xf numFmtId="10" fontId="29" fillId="0" borderId="18" xfId="0" applyNumberFormat="1" applyFont="1" applyBorder="1" applyAlignment="1">
      <alignment horizontal="right" wrapText="1"/>
    </xf>
    <xf numFmtId="164" fontId="31" fillId="0" borderId="18" xfId="2" applyNumberFormat="1" applyFont="1" applyBorder="1" applyAlignment="1">
      <alignment horizontal="right"/>
    </xf>
    <xf numFmtId="164" fontId="31" fillId="0" borderId="18" xfId="2" applyNumberFormat="1" applyFont="1" applyBorder="1" applyAlignment="1">
      <alignment horizontal="right" wrapText="1"/>
    </xf>
    <xf numFmtId="164" fontId="31" fillId="0" borderId="19" xfId="2" applyNumberFormat="1" applyFont="1" applyBorder="1" applyAlignment="1">
      <alignment horizontal="right" wrapText="1"/>
    </xf>
    <xf numFmtId="164" fontId="29" fillId="0" borderId="18" xfId="0" applyNumberFormat="1" applyFont="1" applyBorder="1" applyAlignment="1">
      <alignment horizontal="right" wrapText="1"/>
    </xf>
    <xf numFmtId="166" fontId="11" fillId="2" borderId="8" xfId="0" applyNumberFormat="1" applyFont="1" applyFill="1" applyBorder="1"/>
    <xf numFmtId="166" fontId="11" fillId="3" borderId="0" xfId="0" applyNumberFormat="1" applyFont="1" applyFill="1" applyBorder="1"/>
    <xf numFmtId="164" fontId="39" fillId="3" borderId="43" xfId="0" applyNumberFormat="1" applyFont="1" applyFill="1" applyBorder="1"/>
    <xf numFmtId="164" fontId="39" fillId="3" borderId="0" xfId="0" applyNumberFormat="1" applyFont="1" applyFill="1" applyBorder="1"/>
    <xf numFmtId="164" fontId="39" fillId="3" borderId="4" xfId="0" applyNumberFormat="1" applyFont="1" applyFill="1" applyBorder="1"/>
    <xf numFmtId="164" fontId="40" fillId="0" borderId="0" xfId="0" applyNumberFormat="1" applyFont="1" applyBorder="1" applyAlignment="1">
      <alignment vertical="center"/>
    </xf>
    <xf numFmtId="164" fontId="40" fillId="0" borderId="4" xfId="0" applyNumberFormat="1" applyFont="1" applyBorder="1" applyAlignment="1">
      <alignment vertical="center"/>
    </xf>
    <xf numFmtId="166" fontId="13" fillId="0" borderId="7" xfId="0" applyNumberFormat="1" applyFont="1" applyBorder="1"/>
    <xf numFmtId="164" fontId="39" fillId="3" borderId="5" xfId="0" applyNumberFormat="1" applyFont="1" applyFill="1" applyBorder="1"/>
    <xf numFmtId="164" fontId="39" fillId="3" borderId="6" xfId="0" applyNumberFormat="1" applyFont="1" applyFill="1" applyBorder="1"/>
    <xf numFmtId="0" fontId="12" fillId="2" borderId="35" xfId="0" applyNumberFormat="1" applyFont="1" applyFill="1" applyBorder="1" applyAlignment="1">
      <alignment horizontal="center"/>
    </xf>
    <xf numFmtId="166" fontId="11" fillId="0" borderId="0" xfId="0" applyNumberFormat="1" applyFont="1" applyBorder="1" applyAlignment="1">
      <alignment vertical="center"/>
    </xf>
    <xf numFmtId="164" fontId="39" fillId="0" borderId="0" xfId="0" applyNumberFormat="1" applyFont="1" applyBorder="1" applyAlignment="1">
      <alignment vertical="center"/>
    </xf>
    <xf numFmtId="166" fontId="29" fillId="0" borderId="0" xfId="0" applyNumberFormat="1" applyFont="1" applyBorder="1" applyAlignment="1">
      <alignment horizontal="right" vertical="center" wrapText="1"/>
    </xf>
    <xf numFmtId="0" fontId="29" fillId="0" borderId="4" xfId="0" applyFont="1" applyBorder="1" applyAlignment="1">
      <alignment horizontal="right" vertical="center" wrapText="1"/>
    </xf>
    <xf numFmtId="0" fontId="29" fillId="0" borderId="0" xfId="0" applyFont="1" applyBorder="1" applyAlignment="1">
      <alignment horizontal="right" vertical="center" wrapText="1"/>
    </xf>
    <xf numFmtId="0" fontId="11" fillId="5" borderId="0" xfId="0" applyFont="1" applyFill="1" applyBorder="1" applyAlignment="1">
      <alignment horizontal="left" vertical="center"/>
    </xf>
    <xf numFmtId="0" fontId="11" fillId="5" borderId="4" xfId="0" applyFont="1" applyFill="1" applyBorder="1" applyAlignment="1">
      <alignment horizontal="left" vertical="center"/>
    </xf>
    <xf numFmtId="166" fontId="15" fillId="0" borderId="4" xfId="0" applyNumberFormat="1" applyFont="1" applyBorder="1" applyAlignment="1">
      <alignment vertical="center"/>
    </xf>
    <xf numFmtId="0" fontId="11" fillId="0" borderId="7" xfId="0" applyFont="1" applyBorder="1" applyAlignment="1">
      <alignment horizontal="right" indent="1"/>
    </xf>
    <xf numFmtId="0" fontId="15" fillId="0" borderId="7" xfId="0" applyFont="1" applyBorder="1" applyAlignment="1">
      <alignment horizontal="right" indent="1"/>
    </xf>
    <xf numFmtId="166" fontId="15" fillId="0" borderId="8" xfId="0" applyNumberFormat="1" applyFont="1" applyBorder="1" applyAlignment="1">
      <alignment vertical="center"/>
    </xf>
    <xf numFmtId="166" fontId="15" fillId="0" borderId="9" xfId="0" applyNumberFormat="1" applyFont="1" applyBorder="1" applyAlignment="1">
      <alignment vertical="center"/>
    </xf>
    <xf numFmtId="0" fontId="29" fillId="0" borderId="4" xfId="0" applyFont="1" applyBorder="1" applyAlignment="1">
      <alignment horizontal="right" vertical="center" wrapText="1" indent="1"/>
    </xf>
    <xf numFmtId="0" fontId="15" fillId="0" borderId="2" xfId="0" applyFont="1" applyBorder="1" applyAlignment="1">
      <alignment horizontal="left" indent="3"/>
    </xf>
    <xf numFmtId="0" fontId="31" fillId="0" borderId="0" xfId="0" applyFont="1" applyBorder="1" applyAlignment="1">
      <alignment horizontal="right" vertical="center" indent="1"/>
    </xf>
    <xf numFmtId="164" fontId="31" fillId="0" borderId="4" xfId="0" applyNumberFormat="1" applyFont="1" applyBorder="1" applyAlignment="1">
      <alignment horizontal="right" vertical="center" wrapText="1" indent="1"/>
    </xf>
    <xf numFmtId="0" fontId="15" fillId="5" borderId="0" xfId="0" applyFont="1" applyFill="1" applyBorder="1" applyAlignment="1">
      <alignment horizontal="right" vertical="center" indent="1"/>
    </xf>
    <xf numFmtId="0" fontId="30" fillId="5" borderId="0" xfId="0" applyFont="1" applyFill="1" applyBorder="1" applyAlignment="1">
      <alignment horizontal="right" vertical="center" wrapText="1" indent="1"/>
    </xf>
    <xf numFmtId="0" fontId="30" fillId="5" borderId="4" xfId="0" applyFont="1" applyFill="1" applyBorder="1" applyAlignment="1">
      <alignment horizontal="right" vertical="center" wrapText="1" indent="1"/>
    </xf>
    <xf numFmtId="0" fontId="31" fillId="0" borderId="12" xfId="0" applyFont="1" applyBorder="1" applyAlignment="1">
      <alignment horizontal="right" vertical="center" indent="1"/>
    </xf>
    <xf numFmtId="164" fontId="31" fillId="0" borderId="12"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29" fillId="0" borderId="12" xfId="0" applyFont="1" applyBorder="1" applyAlignment="1">
      <alignment horizontal="right" vertical="center"/>
    </xf>
    <xf numFmtId="164" fontId="31" fillId="6" borderId="12" xfId="2" applyNumberFormat="1" applyFont="1" applyFill="1" applyBorder="1" applyAlignment="1">
      <alignment horizontal="right" vertical="center" wrapText="1"/>
    </xf>
    <xf numFmtId="164" fontId="31" fillId="0" borderId="13" xfId="0" applyNumberFormat="1" applyFont="1" applyBorder="1" applyAlignment="1">
      <alignment horizontal="right" vertical="center" wrapText="1"/>
    </xf>
    <xf numFmtId="0" fontId="14" fillId="3" borderId="57" xfId="0" applyFont="1" applyFill="1" applyBorder="1" applyAlignment="1">
      <alignment horizontal="center" vertical="center"/>
    </xf>
    <xf numFmtId="0" fontId="15" fillId="0" borderId="7" xfId="0" applyFont="1" applyFill="1" applyBorder="1" applyAlignment="1">
      <alignment horizontal="right"/>
    </xf>
    <xf numFmtId="0" fontId="14" fillId="3" borderId="7" xfId="0" applyFont="1" applyFill="1" applyBorder="1" applyAlignment="1">
      <alignment horizontal="center" wrapText="1"/>
    </xf>
    <xf numFmtId="0" fontId="12" fillId="2" borderId="3" xfId="3" applyNumberFormat="1" applyFont="1" applyFill="1" applyBorder="1" applyAlignment="1">
      <alignment horizontal="center" vertical="center" wrapText="1"/>
    </xf>
    <xf numFmtId="0" fontId="12" fillId="2" borderId="14" xfId="3" applyNumberFormat="1" applyFont="1" applyFill="1" applyBorder="1" applyAlignment="1">
      <alignment horizontal="center" vertical="center" wrapText="1"/>
    </xf>
    <xf numFmtId="0" fontId="14" fillId="3" borderId="53" xfId="0" applyFont="1" applyFill="1" applyBorder="1" applyAlignment="1">
      <alignment horizontal="left" indent="1"/>
    </xf>
    <xf numFmtId="168" fontId="14" fillId="3" borderId="53" xfId="0" applyNumberFormat="1" applyFont="1" applyFill="1" applyBorder="1" applyAlignment="1">
      <alignment horizontal="center"/>
    </xf>
    <xf numFmtId="168" fontId="14" fillId="3" borderId="53" xfId="0" applyNumberFormat="1" applyFont="1" applyFill="1" applyBorder="1" applyAlignment="1">
      <alignment horizontal="center" wrapText="1"/>
    </xf>
    <xf numFmtId="3" fontId="15" fillId="0" borderId="4" xfId="0" applyNumberFormat="1" applyFont="1" applyBorder="1"/>
    <xf numFmtId="164" fontId="13" fillId="0" borderId="53" xfId="0" applyNumberFormat="1" applyFont="1" applyFill="1" applyBorder="1" applyAlignment="1"/>
    <xf numFmtId="0" fontId="13" fillId="0" borderId="54" xfId="0" applyFont="1" applyFill="1" applyBorder="1" applyAlignment="1">
      <alignment horizontal="left" indent="2"/>
    </xf>
    <xf numFmtId="164" fontId="13" fillId="0" borderId="54" xfId="0" applyNumberFormat="1" applyFont="1" applyFill="1" applyBorder="1" applyAlignment="1"/>
    <xf numFmtId="0" fontId="15" fillId="2" borderId="0" xfId="0" applyFont="1" applyFill="1"/>
    <xf numFmtId="0" fontId="15" fillId="4" borderId="1" xfId="0" applyFont="1" applyFill="1" applyBorder="1"/>
    <xf numFmtId="0" fontId="12" fillId="4" borderId="61" xfId="0" applyFont="1" applyFill="1" applyBorder="1" applyAlignment="1">
      <alignment horizontal="center" wrapText="1"/>
    </xf>
    <xf numFmtId="0" fontId="12" fillId="4" borderId="59" xfId="0" applyFont="1" applyFill="1" applyBorder="1" applyAlignment="1">
      <alignment horizontal="center"/>
    </xf>
    <xf numFmtId="0" fontId="12" fillId="4" borderId="46" xfId="0" applyFont="1" applyFill="1" applyBorder="1" applyAlignment="1">
      <alignment horizontal="center"/>
    </xf>
    <xf numFmtId="0" fontId="15" fillId="0" borderId="0" xfId="0" applyFont="1" applyBorder="1" applyAlignment="1">
      <alignment horizontal="right" wrapText="1"/>
    </xf>
    <xf numFmtId="0" fontId="11" fillId="7" borderId="12" xfId="0" applyFont="1" applyFill="1" applyBorder="1" applyAlignment="1">
      <alignment horizontal="right" vertical="center" wrapText="1"/>
    </xf>
    <xf numFmtId="168" fontId="24" fillId="7" borderId="13" xfId="4" applyNumberFormat="1" applyFont="1" applyFill="1" applyBorder="1" applyAlignment="1">
      <alignment vertical="center"/>
    </xf>
    <xf numFmtId="0" fontId="11" fillId="7" borderId="0" xfId="0" applyFont="1" applyFill="1" applyBorder="1" applyAlignment="1">
      <alignment horizontal="left" wrapText="1"/>
    </xf>
    <xf numFmtId="168" fontId="13" fillId="0" borderId="0" xfId="4" applyNumberFormat="1" applyFont="1" applyFill="1" applyBorder="1"/>
    <xf numFmtId="168" fontId="13" fillId="0" borderId="12" xfId="4" applyNumberFormat="1" applyFont="1" applyFill="1" applyBorder="1"/>
    <xf numFmtId="168" fontId="13" fillId="0" borderId="13" xfId="4" applyNumberFormat="1" applyFont="1" applyFill="1" applyBorder="1"/>
    <xf numFmtId="168" fontId="14" fillId="7" borderId="0" xfId="4" applyNumberFormat="1" applyFont="1" applyFill="1" applyBorder="1"/>
    <xf numFmtId="168" fontId="24" fillId="7" borderId="12" xfId="4" applyNumberFormat="1" applyFont="1" applyFill="1" applyBorder="1" applyAlignment="1">
      <alignment vertical="center"/>
    </xf>
    <xf numFmtId="0" fontId="12" fillId="2" borderId="61" xfId="0" applyFont="1" applyFill="1" applyBorder="1" applyAlignment="1">
      <alignment horizontal="center"/>
    </xf>
    <xf numFmtId="164" fontId="18" fillId="0" borderId="0" xfId="0" applyNumberFormat="1" applyFont="1" applyBorder="1" applyAlignment="1"/>
    <xf numFmtId="164" fontId="18" fillId="0" borderId="4" xfId="0" applyNumberFormat="1" applyFont="1" applyBorder="1" applyAlignment="1"/>
    <xf numFmtId="164" fontId="26" fillId="3" borderId="0" xfId="0" applyNumberFormat="1" applyFont="1" applyFill="1" applyBorder="1" applyAlignment="1"/>
    <xf numFmtId="164" fontId="26" fillId="3" borderId="4" xfId="0" applyNumberFormat="1" applyFont="1" applyFill="1" applyBorder="1" applyAlignment="1"/>
    <xf numFmtId="164" fontId="18" fillId="0" borderId="4" xfId="0" applyNumberFormat="1" applyFont="1" applyFill="1" applyBorder="1" applyAlignment="1"/>
    <xf numFmtId="164" fontId="18" fillId="0" borderId="0" xfId="0" applyNumberFormat="1" applyFont="1" applyFill="1" applyBorder="1" applyAlignment="1"/>
    <xf numFmtId="164" fontId="18" fillId="0" borderId="12" xfId="0" applyNumberFormat="1" applyFont="1" applyBorder="1" applyAlignment="1"/>
    <xf numFmtId="164" fontId="18" fillId="0" borderId="13" xfId="0" applyNumberFormat="1" applyFont="1" applyBorder="1" applyAlignment="1"/>
    <xf numFmtId="164" fontId="18" fillId="0" borderId="44" xfId="0" applyNumberFormat="1" applyFont="1" applyBorder="1" applyAlignment="1">
      <alignment vertical="center"/>
    </xf>
    <xf numFmtId="164" fontId="26" fillId="3" borderId="44" xfId="0" applyNumberFormat="1" applyFont="1" applyFill="1" applyBorder="1"/>
    <xf numFmtId="164" fontId="18" fillId="0" borderId="45" xfId="0" applyNumberFormat="1" applyFont="1" applyBorder="1" applyAlignment="1">
      <alignment vertical="center"/>
    </xf>
    <xf numFmtId="0" fontId="9" fillId="0" borderId="0" xfId="0" applyFont="1"/>
    <xf numFmtId="0" fontId="2" fillId="0" borderId="0" xfId="0" applyFont="1"/>
    <xf numFmtId="166" fontId="13" fillId="0" borderId="0" xfId="0" applyNumberFormat="1" applyFont="1" applyBorder="1" applyAlignment="1">
      <alignment horizontal="right" vertical="center" wrapText="1"/>
    </xf>
    <xf numFmtId="166" fontId="13" fillId="0" borderId="4" xfId="0" applyNumberFormat="1" applyFont="1" applyBorder="1" applyAlignment="1">
      <alignment vertical="center"/>
    </xf>
    <xf numFmtId="166" fontId="13" fillId="0" borderId="12" xfId="0" applyNumberFormat="1" applyFont="1" applyBorder="1" applyAlignment="1">
      <alignment horizontal="right" vertical="center" wrapText="1"/>
    </xf>
    <xf numFmtId="166" fontId="13" fillId="0" borderId="13" xfId="0" applyNumberFormat="1" applyFont="1" applyBorder="1" applyAlignment="1">
      <alignment vertical="center"/>
    </xf>
    <xf numFmtId="0" fontId="12" fillId="4" borderId="42" xfId="0" applyFont="1" applyFill="1" applyBorder="1" applyAlignment="1">
      <alignment horizontal="center"/>
    </xf>
    <xf numFmtId="168" fontId="15" fillId="0" borderId="0" xfId="0" applyNumberFormat="1" applyFont="1"/>
    <xf numFmtId="0" fontId="12" fillId="4" borderId="41" xfId="0" applyFont="1" applyFill="1" applyBorder="1" applyAlignment="1">
      <alignment horizontal="center"/>
    </xf>
    <xf numFmtId="0" fontId="13" fillId="0" borderId="2" xfId="0" applyFont="1" applyFill="1" applyBorder="1" applyAlignment="1">
      <alignment horizontal="right"/>
    </xf>
    <xf numFmtId="168" fontId="15" fillId="0" borderId="9" xfId="0" applyNumberFormat="1" applyFont="1" applyFill="1" applyBorder="1" applyAlignment="1">
      <alignment horizontal="right"/>
    </xf>
    <xf numFmtId="0" fontId="13" fillId="0" borderId="0" xfId="0" applyFont="1" applyFill="1" applyBorder="1" applyAlignment="1">
      <alignment horizontal="right"/>
    </xf>
    <xf numFmtId="0" fontId="13" fillId="0" borderId="12" xfId="0" applyFont="1" applyFill="1" applyBorder="1" applyAlignment="1">
      <alignment horizontal="right"/>
    </xf>
    <xf numFmtId="0" fontId="12" fillId="4" borderId="41" xfId="0" applyFont="1" applyFill="1" applyBorder="1" applyAlignment="1">
      <alignment horizontal="center"/>
    </xf>
    <xf numFmtId="168" fontId="0" fillId="0" borderId="0" xfId="0" applyNumberFormat="1" applyFont="1" applyAlignment="1">
      <alignment wrapText="1"/>
    </xf>
    <xf numFmtId="3" fontId="15" fillId="0" borderId="0" xfId="0" applyNumberFormat="1" applyFont="1"/>
    <xf numFmtId="166" fontId="15"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12" fillId="4" borderId="51" xfId="0" applyFont="1" applyFill="1" applyBorder="1" applyAlignment="1">
      <alignment horizontal="center" wrapText="1"/>
    </xf>
    <xf numFmtId="0" fontId="12" fillId="4" borderId="61" xfId="0" applyFont="1" applyFill="1" applyBorder="1" applyAlignment="1">
      <alignment horizontal="center" wrapText="1"/>
    </xf>
    <xf numFmtId="168" fontId="16" fillId="0" borderId="0" xfId="0" applyNumberFormat="1" applyFont="1" applyFill="1" applyBorder="1" applyAlignment="1">
      <alignment horizontal="right"/>
    </xf>
    <xf numFmtId="168" fontId="16" fillId="0" borderId="8" xfId="0" applyNumberFormat="1" applyFont="1" applyFill="1" applyBorder="1" applyAlignment="1">
      <alignment horizontal="right"/>
    </xf>
    <xf numFmtId="168" fontId="13" fillId="0" borderId="12" xfId="0" applyNumberFormat="1" applyFont="1" applyFill="1" applyBorder="1" applyAlignment="1">
      <alignment horizontal="right" vertical="center"/>
    </xf>
    <xf numFmtId="164" fontId="16" fillId="0" borderId="8" xfId="2" applyNumberFormat="1" applyFont="1" applyFill="1" applyBorder="1" applyAlignment="1">
      <alignment horizontal="right"/>
    </xf>
    <xf numFmtId="164" fontId="16" fillId="0" borderId="9" xfId="2" applyNumberFormat="1" applyFont="1" applyFill="1" applyBorder="1" applyAlignment="1">
      <alignment horizontal="right"/>
    </xf>
    <xf numFmtId="0" fontId="5" fillId="0" borderId="0" xfId="0" applyFont="1" applyAlignment="1">
      <alignment horizontal="justify" wrapText="1"/>
    </xf>
    <xf numFmtId="0" fontId="12" fillId="2" borderId="58" xfId="0" applyFont="1" applyFill="1" applyBorder="1" applyAlignment="1">
      <alignment horizontal="center"/>
    </xf>
    <xf numFmtId="0" fontId="12" fillId="4" borderId="51" xfId="0" applyFont="1" applyFill="1" applyBorder="1" applyAlignment="1">
      <alignment horizontal="center" wrapText="1"/>
    </xf>
    <xf numFmtId="0" fontId="5" fillId="0" borderId="0" xfId="0" applyFont="1" applyFill="1" applyBorder="1" applyAlignment="1">
      <alignment horizontal="justify" wrapText="1"/>
    </xf>
    <xf numFmtId="0" fontId="12" fillId="4" borderId="62" xfId="0" applyFont="1" applyFill="1" applyBorder="1" applyAlignment="1">
      <alignment horizontal="center" wrapText="1"/>
    </xf>
    <xf numFmtId="3" fontId="15" fillId="3" borderId="4" xfId="0" applyNumberFormat="1" applyFont="1" applyFill="1" applyBorder="1"/>
    <xf numFmtId="3" fontId="15" fillId="0" borderId="6" xfId="0" applyNumberFormat="1" applyFont="1" applyBorder="1"/>
    <xf numFmtId="3" fontId="11" fillId="3" borderId="4" xfId="0" applyNumberFormat="1" applyFont="1" applyFill="1" applyBorder="1"/>
    <xf numFmtId="3" fontId="11" fillId="3" borderId="13" xfId="0" applyNumberFormat="1" applyFont="1" applyFill="1" applyBorder="1"/>
    <xf numFmtId="3" fontId="13" fillId="0" borderId="4" xfId="0" applyNumberFormat="1" applyFont="1" applyBorder="1" applyAlignment="1">
      <alignment vertical="center"/>
    </xf>
    <xf numFmtId="3" fontId="14" fillId="3" borderId="4" xfId="0" applyNumberFormat="1" applyFont="1" applyFill="1" applyBorder="1" applyAlignment="1">
      <alignment horizontal="center" vertical="center"/>
    </xf>
    <xf numFmtId="3" fontId="13" fillId="0" borderId="13" xfId="0" applyNumberFormat="1" applyFont="1" applyBorder="1" applyAlignment="1">
      <alignment vertical="center"/>
    </xf>
    <xf numFmtId="3" fontId="13" fillId="3" borderId="4" xfId="0" applyNumberFormat="1" applyFont="1" applyFill="1" applyBorder="1" applyAlignment="1">
      <alignment horizontal="right" vertical="center"/>
    </xf>
    <xf numFmtId="3" fontId="13" fillId="0" borderId="64" xfId="0" applyNumberFormat="1" applyFont="1" applyBorder="1" applyAlignment="1">
      <alignment vertical="center"/>
    </xf>
    <xf numFmtId="5" fontId="14" fillId="3" borderId="4" xfId="0" applyNumberFormat="1" applyFont="1" applyFill="1" applyBorder="1" applyAlignment="1">
      <alignment horizontal="right" vertical="center"/>
    </xf>
    <xf numFmtId="164" fontId="18" fillId="0" borderId="12" xfId="2" applyNumberFormat="1" applyFont="1" applyBorder="1" applyAlignment="1">
      <alignment horizontal="right" vertical="center"/>
    </xf>
    <xf numFmtId="164" fontId="18" fillId="0" borderId="13" xfId="2" applyNumberFormat="1" applyFont="1" applyBorder="1" applyAlignment="1">
      <alignment horizontal="right" vertical="center"/>
    </xf>
    <xf numFmtId="168" fontId="15" fillId="0" borderId="4" xfId="0" applyNumberFormat="1" applyFont="1" applyBorder="1"/>
    <xf numFmtId="164" fontId="15" fillId="0" borderId="13" xfId="2" applyNumberFormat="1" applyFont="1" applyBorder="1"/>
    <xf numFmtId="164" fontId="16" fillId="0" borderId="0" xfId="2" applyNumberFormat="1" applyFont="1" applyFill="1" applyBorder="1"/>
    <xf numFmtId="168" fontId="16" fillId="0" borderId="0" xfId="0" applyNumberFormat="1" applyFont="1" applyFill="1" applyBorder="1"/>
    <xf numFmtId="168" fontId="16" fillId="0" borderId="12" xfId="0" applyNumberFormat="1" applyFont="1" applyFill="1" applyBorder="1"/>
    <xf numFmtId="164" fontId="16" fillId="0" borderId="12" xfId="2" applyNumberFormat="1" applyFont="1" applyFill="1" applyBorder="1"/>
    <xf numFmtId="0" fontId="15" fillId="5" borderId="4" xfId="0" applyFont="1" applyFill="1" applyBorder="1" applyAlignment="1">
      <alignment vertical="center"/>
    </xf>
    <xf numFmtId="164" fontId="31" fillId="0" borderId="0" xfId="2" applyNumberFormat="1" applyFont="1" applyBorder="1" applyAlignment="1">
      <alignment horizontal="right" vertical="center" wrapText="1"/>
    </xf>
    <xf numFmtId="164" fontId="31" fillId="0" borderId="4" xfId="2" applyNumberFormat="1" applyFont="1" applyBorder="1" applyAlignment="1">
      <alignment horizontal="right" vertical="center" wrapText="1"/>
    </xf>
    <xf numFmtId="164" fontId="16" fillId="0" borderId="4" xfId="2" applyNumberFormat="1" applyFont="1" applyFill="1" applyBorder="1"/>
    <xf numFmtId="164" fontId="16" fillId="0" borderId="13" xfId="2" applyNumberFormat="1" applyFont="1" applyFill="1" applyBorder="1"/>
    <xf numFmtId="3" fontId="15" fillId="0" borderId="13" xfId="0" applyNumberFormat="1" applyFont="1" applyBorder="1"/>
    <xf numFmtId="3" fontId="15" fillId="3" borderId="13" xfId="0" applyNumberFormat="1" applyFont="1" applyFill="1" applyBorder="1"/>
    <xf numFmtId="2" fontId="15" fillId="0" borderId="0" xfId="0" applyNumberFormat="1" applyFont="1"/>
    <xf numFmtId="2" fontId="5" fillId="0" borderId="0" xfId="0" applyNumberFormat="1" applyFont="1" applyAlignment="1">
      <alignment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5" fillId="0" borderId="0" xfId="0" applyFont="1" applyAlignment="1">
      <alignment horizontal="justify" wrapText="1"/>
    </xf>
    <xf numFmtId="0" fontId="5" fillId="0" borderId="0" xfId="0" applyFont="1" applyAlignment="1">
      <alignment horizontal="left" wrapText="1"/>
    </xf>
    <xf numFmtId="0" fontId="12" fillId="2" borderId="58" xfId="0" applyFont="1" applyFill="1" applyBorder="1" applyAlignment="1">
      <alignment horizontal="center"/>
    </xf>
    <xf numFmtId="0" fontId="5" fillId="0" borderId="0" xfId="0" applyFont="1" applyFill="1" applyBorder="1" applyAlignment="1">
      <alignment horizontal="justify" wrapText="1"/>
    </xf>
    <xf numFmtId="164" fontId="15" fillId="0" borderId="0" xfId="2" applyNumberFormat="1" applyFont="1" applyBorder="1"/>
    <xf numFmtId="169" fontId="0" fillId="0" borderId="0" xfId="0" applyNumberFormat="1" applyFont="1"/>
    <xf numFmtId="164" fontId="18" fillId="0" borderId="12" xfId="2" applyNumberFormat="1" applyFont="1" applyFill="1" applyBorder="1" applyAlignment="1">
      <alignment horizontal="right" vertical="center"/>
    </xf>
    <xf numFmtId="164" fontId="18" fillId="0" borderId="13" xfId="2" applyNumberFormat="1" applyFont="1" applyFill="1" applyBorder="1" applyAlignment="1">
      <alignment horizontal="right" vertical="center"/>
    </xf>
    <xf numFmtId="168" fontId="11" fillId="0" borderId="12" xfId="0" applyNumberFormat="1" applyFont="1" applyFill="1" applyBorder="1" applyAlignment="1">
      <alignment horizontal="right"/>
    </xf>
    <xf numFmtId="164" fontId="47" fillId="0" borderId="12" xfId="2" applyNumberFormat="1" applyFont="1" applyFill="1" applyBorder="1" applyAlignment="1">
      <alignment horizontal="right"/>
    </xf>
    <xf numFmtId="9" fontId="15" fillId="0" borderId="0" xfId="2" applyNumberFormat="1" applyFont="1"/>
    <xf numFmtId="0" fontId="17"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2" fillId="2" borderId="4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7" fillId="0" borderId="0" xfId="1" applyFont="1" applyAlignment="1" applyProtection="1">
      <alignment horizontal="center" wrapText="1"/>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8" xfId="0" applyNumberFormat="1" applyFont="1" applyFill="1" applyBorder="1" applyAlignment="1">
      <alignment horizontal="center"/>
    </xf>
    <xf numFmtId="166" fontId="12" fillId="2" borderId="9" xfId="0" applyNumberFormat="1" applyFont="1" applyFill="1" applyBorder="1" applyAlignment="1">
      <alignment horizontal="center"/>
    </xf>
    <xf numFmtId="0" fontId="12" fillId="2" borderId="35" xfId="0" applyNumberFormat="1" applyFont="1" applyFill="1" applyBorder="1" applyAlignment="1">
      <alignment horizontal="center"/>
    </xf>
    <xf numFmtId="0" fontId="12" fillId="2" borderId="36" xfId="0" applyNumberFormat="1" applyFont="1" applyFill="1" applyBorder="1" applyAlignment="1">
      <alignment horizontal="center"/>
    </xf>
    <xf numFmtId="0" fontId="12" fillId="2" borderId="8" xfId="0" applyNumberFormat="1" applyFont="1" applyFill="1" applyBorder="1" applyAlignment="1">
      <alignment horizontal="center"/>
    </xf>
    <xf numFmtId="0" fontId="12" fillId="2" borderId="9" xfId="0" applyNumberFormat="1" applyFont="1" applyFill="1" applyBorder="1" applyAlignment="1">
      <alignment horizontal="center"/>
    </xf>
    <xf numFmtId="0" fontId="42" fillId="4" borderId="29" xfId="0" applyFont="1" applyFill="1" applyBorder="1" applyAlignment="1">
      <alignment horizontal="center" wrapText="1"/>
    </xf>
    <xf numFmtId="0" fontId="42" fillId="4" borderId="30" xfId="0" applyFont="1" applyFill="1" applyBorder="1" applyAlignment="1">
      <alignment horizontal="center" wrapText="1"/>
    </xf>
    <xf numFmtId="0" fontId="7" fillId="0" borderId="0" xfId="0" applyFont="1" applyFill="1" applyBorder="1" applyAlignment="1">
      <alignment horizontal="left" wrapText="1"/>
    </xf>
    <xf numFmtId="0" fontId="41" fillId="4" borderId="28" xfId="0" applyFont="1" applyFill="1" applyBorder="1" applyAlignment="1">
      <alignment horizontal="justify" wrapText="1"/>
    </xf>
    <xf numFmtId="0" fontId="41" fillId="4" borderId="31" xfId="0" applyFont="1" applyFill="1" applyBorder="1" applyAlignment="1">
      <alignment horizontal="justify" wrapText="1"/>
    </xf>
    <xf numFmtId="0" fontId="5" fillId="0" borderId="0" xfId="0" applyFont="1" applyFill="1" applyAlignment="1">
      <alignment horizontal="justify" wrapText="1"/>
    </xf>
    <xf numFmtId="0" fontId="5" fillId="0" borderId="0" xfId="0" applyFont="1" applyAlignment="1">
      <alignment horizontal="left" wrapTex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55" xfId="0" applyFont="1" applyFill="1" applyBorder="1" applyAlignment="1">
      <alignment horizontal="center" wrapText="1"/>
    </xf>
    <xf numFmtId="0" fontId="12" fillId="4" borderId="56" xfId="0" applyFont="1" applyFill="1" applyBorder="1" applyAlignment="1">
      <alignment horizontal="center" wrapText="1"/>
    </xf>
    <xf numFmtId="0" fontId="12" fillId="4" borderId="55" xfId="0" applyFont="1" applyFill="1" applyBorder="1" applyAlignment="1">
      <alignment horizontal="center"/>
    </xf>
    <xf numFmtId="0" fontId="12" fillId="4" borderId="56" xfId="0" applyFont="1" applyFill="1" applyBorder="1" applyAlignment="1">
      <alignment horizontal="center"/>
    </xf>
    <xf numFmtId="0" fontId="5" fillId="0" borderId="0" xfId="0" applyFont="1" applyFill="1" applyAlignment="1">
      <alignment horizontal="left" wrapText="1" indent="3"/>
    </xf>
    <xf numFmtId="0" fontId="12" fillId="2" borderId="59" xfId="0" applyFont="1" applyFill="1" applyBorder="1" applyAlignment="1">
      <alignment horizontal="center"/>
    </xf>
    <xf numFmtId="0" fontId="12" fillId="2" borderId="0" xfId="0" applyFont="1" applyFill="1" applyBorder="1" applyAlignment="1">
      <alignment horizontal="center"/>
    </xf>
    <xf numFmtId="0" fontId="12" fillId="2" borderId="60" xfId="0" applyFont="1" applyFill="1" applyBorder="1" applyAlignment="1">
      <alignment horizontal="center"/>
    </xf>
    <xf numFmtId="0" fontId="12" fillId="2" borderId="0" xfId="0" applyFont="1" applyFill="1" applyAlignment="1">
      <alignment horizontal="center"/>
    </xf>
    <xf numFmtId="0" fontId="5" fillId="0" borderId="0" xfId="0" applyFont="1" applyFill="1" applyAlignment="1">
      <alignment horizontal="left"/>
    </xf>
    <xf numFmtId="0" fontId="12" fillId="2" borderId="61" xfId="3" applyNumberFormat="1" applyFont="1" applyFill="1" applyBorder="1" applyAlignment="1">
      <alignment horizontal="center" vertical="center" wrapText="1"/>
    </xf>
    <xf numFmtId="0" fontId="12" fillId="2" borderId="62" xfId="3" applyNumberFormat="1" applyFont="1" applyFill="1" applyBorder="1" applyAlignment="1">
      <alignment horizontal="center" vertical="center" wrapText="1"/>
    </xf>
    <xf numFmtId="0" fontId="12" fillId="2" borderId="47" xfId="3" applyNumberFormat="1" applyFont="1" applyFill="1" applyBorder="1" applyAlignment="1">
      <alignment horizontal="center" vertical="center" wrapText="1"/>
    </xf>
    <xf numFmtId="0" fontId="12" fillId="2" borderId="48" xfId="3" applyNumberFormat="1" applyFont="1" applyFill="1" applyBorder="1" applyAlignment="1">
      <alignment horizontal="center" vertical="center" wrapText="1"/>
    </xf>
    <xf numFmtId="0" fontId="12" fillId="2" borderId="58" xfId="0" applyFont="1" applyFill="1" applyBorder="1" applyAlignment="1">
      <alignment horizontal="center"/>
    </xf>
    <xf numFmtId="0" fontId="12" fillId="2" borderId="5" xfId="0" applyFont="1" applyFill="1" applyBorder="1" applyAlignment="1">
      <alignment horizontal="center"/>
    </xf>
    <xf numFmtId="0" fontId="12" fillId="2" borderId="63" xfId="0" applyFont="1" applyFill="1" applyBorder="1" applyAlignment="1">
      <alignment horizontal="center"/>
    </xf>
    <xf numFmtId="0" fontId="12" fillId="2" borderId="6" xfId="0" applyFont="1" applyFill="1" applyBorder="1" applyAlignment="1">
      <alignment horizontal="center"/>
    </xf>
    <xf numFmtId="0" fontId="15" fillId="0" borderId="0" xfId="0" applyFont="1" applyAlignment="1">
      <alignment horizontal="justify" wrapText="1"/>
    </xf>
    <xf numFmtId="0" fontId="5" fillId="0" borderId="0" xfId="0" applyFont="1" applyFill="1" applyBorder="1" applyAlignment="1">
      <alignment horizontal="justify" wrapTex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xf numFmtId="0" fontId="5" fillId="0" borderId="0" xfId="0" applyFont="1" applyFill="1" applyAlignment="1">
      <alignment wrapText="1"/>
    </xf>
    <xf numFmtId="0" fontId="5" fillId="0" borderId="0" xfId="0" applyFont="1" applyFill="1" applyAlignment="1">
      <alignment horizontal="left"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vflores\AppData\Roaming\Microsoft\Excel\BIA%202019%20-%20Tabelas%20em%20Excel.xlsx" TargetMode="External"/><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tabSelected="1" workbookViewId="0">
      <selection activeCell="A6" sqref="A6"/>
    </sheetView>
  </sheetViews>
  <sheetFormatPr defaultColWidth="8.7109375" defaultRowHeight="12.75" x14ac:dyDescent="0.2"/>
  <cols>
    <col min="1" max="4" width="8.7109375" style="34"/>
    <col min="5" max="5" width="23.42578125" style="34" customWidth="1"/>
    <col min="6" max="16384" width="8.7109375" style="34"/>
  </cols>
  <sheetData>
    <row r="1" spans="1:18" ht="13.15" customHeight="1" x14ac:dyDescent="0.2"/>
    <row r="2" spans="1:18" ht="13.15" customHeight="1" x14ac:dyDescent="0.2"/>
    <row r="3" spans="1:18" ht="13.15" customHeight="1" x14ac:dyDescent="0.2">
      <c r="A3" s="234" t="s">
        <v>202</v>
      </c>
    </row>
    <row r="4" spans="1:18" ht="13.15" customHeight="1" x14ac:dyDescent="0.2"/>
    <row r="5" spans="1:18" ht="13.15" customHeight="1" x14ac:dyDescent="0.2">
      <c r="A5" s="235" t="s">
        <v>26</v>
      </c>
      <c r="B5" s="236"/>
      <c r="C5" s="236"/>
      <c r="D5" s="236"/>
      <c r="E5" s="236"/>
      <c r="F5" s="236"/>
      <c r="G5" s="236"/>
      <c r="H5" s="236"/>
      <c r="I5" s="236"/>
      <c r="J5" s="236"/>
      <c r="K5" s="236"/>
      <c r="L5" s="236"/>
      <c r="M5" s="236"/>
      <c r="N5" s="236"/>
      <c r="O5" s="236"/>
      <c r="P5" s="236"/>
      <c r="Q5" s="236"/>
      <c r="R5" s="236"/>
    </row>
    <row r="6" spans="1:18" ht="13.15" customHeight="1" x14ac:dyDescent="0.2">
      <c r="A6" s="145" t="s">
        <v>441</v>
      </c>
      <c r="B6" s="236"/>
      <c r="C6" s="236"/>
      <c r="D6" s="236"/>
      <c r="E6" s="236"/>
      <c r="F6" s="236"/>
      <c r="G6" s="236"/>
      <c r="H6" s="236"/>
      <c r="I6" s="236"/>
      <c r="J6" s="236"/>
      <c r="K6" s="236"/>
      <c r="L6" s="236"/>
      <c r="M6" s="236"/>
      <c r="N6" s="236"/>
      <c r="O6" s="236"/>
      <c r="P6" s="236"/>
      <c r="Q6" s="236"/>
      <c r="R6" s="236"/>
    </row>
    <row r="7" spans="1:18" ht="13.15" customHeight="1" x14ac:dyDescent="0.2">
      <c r="A7" s="145" t="s">
        <v>442</v>
      </c>
      <c r="B7" s="237"/>
      <c r="C7" s="237"/>
      <c r="D7" s="237"/>
      <c r="E7" s="237"/>
      <c r="F7" s="236"/>
      <c r="G7" s="236"/>
      <c r="H7" s="236"/>
      <c r="I7" s="236"/>
      <c r="J7" s="236"/>
      <c r="K7" s="236"/>
      <c r="L7" s="236"/>
      <c r="M7" s="236"/>
      <c r="N7" s="236"/>
      <c r="O7" s="236"/>
      <c r="P7" s="236"/>
      <c r="Q7" s="236"/>
      <c r="R7" s="236"/>
    </row>
    <row r="8" spans="1:18" ht="13.15" customHeight="1" x14ac:dyDescent="0.2">
      <c r="A8" s="145" t="s">
        <v>443</v>
      </c>
      <c r="G8" s="236"/>
      <c r="H8" s="236"/>
      <c r="I8" s="236"/>
      <c r="J8" s="236"/>
      <c r="K8" s="236"/>
      <c r="L8" s="236"/>
      <c r="M8" s="236"/>
      <c r="N8" s="236"/>
      <c r="O8" s="236"/>
      <c r="P8" s="236"/>
      <c r="Q8" s="236"/>
      <c r="R8" s="236"/>
    </row>
    <row r="9" spans="1:18" ht="13.15" customHeight="1" x14ac:dyDescent="0.2">
      <c r="A9" s="145" t="s">
        <v>445</v>
      </c>
      <c r="G9" s="236"/>
      <c r="H9" s="236"/>
      <c r="I9" s="236"/>
      <c r="J9" s="236"/>
      <c r="K9" s="236"/>
      <c r="L9" s="236"/>
      <c r="M9" s="236"/>
      <c r="N9" s="236"/>
      <c r="O9" s="236"/>
      <c r="P9" s="236"/>
      <c r="Q9" s="236"/>
      <c r="R9" s="236"/>
    </row>
    <row r="10" spans="1:18" ht="13.15" customHeight="1" x14ac:dyDescent="0.2">
      <c r="A10" s="145"/>
      <c r="G10" s="236"/>
      <c r="H10" s="236"/>
      <c r="I10" s="236"/>
      <c r="J10" s="236"/>
      <c r="K10" s="236"/>
      <c r="L10" s="236"/>
      <c r="M10" s="236"/>
      <c r="N10" s="236"/>
      <c r="O10" s="236"/>
      <c r="P10" s="236"/>
      <c r="Q10" s="236"/>
      <c r="R10" s="236"/>
    </row>
    <row r="11" spans="1:18" ht="13.15" customHeight="1" x14ac:dyDescent="0.2">
      <c r="A11" s="235" t="s">
        <v>27</v>
      </c>
      <c r="G11" s="236"/>
      <c r="H11" s="236"/>
      <c r="I11" s="236"/>
      <c r="J11" s="236"/>
      <c r="K11" s="236"/>
      <c r="L11" s="236"/>
      <c r="M11" s="236"/>
      <c r="N11" s="236"/>
      <c r="O11" s="236"/>
      <c r="P11" s="236"/>
      <c r="Q11" s="236"/>
      <c r="R11" s="236"/>
    </row>
    <row r="12" spans="1:18" ht="13.15" customHeight="1" x14ac:dyDescent="0.2">
      <c r="A12" s="145" t="s">
        <v>446</v>
      </c>
      <c r="G12" s="236"/>
      <c r="H12" s="236"/>
      <c r="I12" s="236"/>
      <c r="J12" s="236"/>
      <c r="K12" s="236"/>
      <c r="L12" s="236"/>
      <c r="M12" s="236"/>
      <c r="N12" s="236"/>
      <c r="O12" s="236"/>
      <c r="P12" s="236"/>
      <c r="Q12" s="236"/>
      <c r="R12" s="236"/>
    </row>
    <row r="13" spans="1:18" ht="13.15" customHeight="1" x14ac:dyDescent="0.2">
      <c r="A13" s="145" t="s">
        <v>449</v>
      </c>
      <c r="K13" s="236"/>
      <c r="L13" s="236"/>
      <c r="M13" s="236"/>
      <c r="N13" s="236"/>
      <c r="O13" s="236"/>
      <c r="P13" s="236"/>
      <c r="Q13" s="236"/>
      <c r="R13" s="236"/>
    </row>
    <row r="14" spans="1:18" ht="13.15" customHeight="1" x14ac:dyDescent="0.2">
      <c r="A14" s="145" t="s">
        <v>497</v>
      </c>
      <c r="B14" s="236"/>
      <c r="C14" s="236"/>
      <c r="D14" s="236"/>
      <c r="E14" s="236"/>
      <c r="F14" s="236"/>
      <c r="G14" s="236"/>
      <c r="H14" s="236"/>
      <c r="I14" s="236"/>
      <c r="J14" s="236"/>
      <c r="K14" s="236"/>
      <c r="L14" s="236"/>
      <c r="M14" s="236"/>
      <c r="N14" s="236"/>
      <c r="O14" s="236"/>
      <c r="P14" s="236"/>
      <c r="Q14" s="236"/>
      <c r="R14" s="236"/>
    </row>
    <row r="15" spans="1:18" ht="13.15" customHeight="1" x14ac:dyDescent="0.2">
      <c r="A15" s="145" t="s">
        <v>450</v>
      </c>
      <c r="G15" s="236"/>
      <c r="H15" s="236"/>
      <c r="I15" s="236"/>
      <c r="J15" s="236"/>
      <c r="K15" s="236"/>
      <c r="L15" s="236"/>
      <c r="M15" s="236"/>
      <c r="N15" s="236"/>
      <c r="O15" s="236"/>
      <c r="P15" s="236"/>
      <c r="Q15" s="236"/>
      <c r="R15" s="236"/>
    </row>
    <row r="16" spans="1:18" ht="13.15" customHeight="1" x14ac:dyDescent="0.2">
      <c r="A16" s="145" t="s">
        <v>451</v>
      </c>
      <c r="N16" s="236"/>
      <c r="O16" s="236"/>
      <c r="P16" s="236"/>
      <c r="Q16" s="236"/>
      <c r="R16" s="236"/>
    </row>
    <row r="17" spans="1:18" ht="13.15" customHeight="1" x14ac:dyDescent="0.2">
      <c r="A17" s="145" t="s">
        <v>452</v>
      </c>
      <c r="N17" s="236"/>
      <c r="O17" s="236"/>
      <c r="P17" s="236"/>
      <c r="Q17" s="236"/>
      <c r="R17" s="236"/>
    </row>
    <row r="18" spans="1:18" ht="13.15" customHeight="1" x14ac:dyDescent="0.2">
      <c r="A18" s="145" t="s">
        <v>453</v>
      </c>
      <c r="B18" s="238"/>
      <c r="C18" s="238"/>
      <c r="D18" s="238"/>
      <c r="E18" s="238"/>
      <c r="F18" s="238"/>
      <c r="G18" s="236"/>
      <c r="H18" s="236"/>
      <c r="I18" s="236"/>
      <c r="J18" s="236"/>
      <c r="K18" s="236"/>
      <c r="L18" s="236"/>
      <c r="M18" s="236"/>
      <c r="N18" s="236"/>
      <c r="O18" s="236"/>
      <c r="P18" s="236"/>
      <c r="Q18" s="236"/>
      <c r="R18" s="236"/>
    </row>
    <row r="19" spans="1:18" ht="13.15" customHeight="1" x14ac:dyDescent="0.2">
      <c r="A19" s="145" t="s">
        <v>454</v>
      </c>
      <c r="B19" s="239"/>
      <c r="C19" s="238"/>
      <c r="D19" s="238"/>
      <c r="E19" s="238"/>
      <c r="F19" s="238"/>
      <c r="G19" s="236"/>
      <c r="H19" s="236"/>
      <c r="I19" s="236"/>
      <c r="J19" s="236"/>
      <c r="K19" s="236"/>
      <c r="L19" s="236"/>
      <c r="M19" s="236"/>
      <c r="N19" s="236"/>
      <c r="O19" s="236"/>
      <c r="P19" s="236"/>
      <c r="Q19" s="236"/>
      <c r="R19" s="236"/>
    </row>
    <row r="20" spans="1:18" ht="13.15" customHeight="1" x14ac:dyDescent="0.2">
      <c r="A20" s="145" t="s">
        <v>455</v>
      </c>
      <c r="B20" s="239"/>
      <c r="C20" s="238"/>
      <c r="D20" s="238"/>
      <c r="E20" s="238"/>
      <c r="F20" s="236"/>
      <c r="G20" s="236"/>
      <c r="H20" s="236"/>
      <c r="I20" s="236"/>
      <c r="J20" s="236"/>
      <c r="K20" s="236"/>
      <c r="L20" s="236"/>
      <c r="M20" s="236"/>
      <c r="N20" s="236"/>
      <c r="O20" s="236"/>
      <c r="P20" s="236"/>
      <c r="Q20" s="236"/>
      <c r="R20" s="236"/>
    </row>
    <row r="21" spans="1:18" ht="13.15" customHeight="1" x14ac:dyDescent="0.2">
      <c r="A21" s="145" t="s">
        <v>456</v>
      </c>
      <c r="B21" s="239"/>
      <c r="C21" s="238"/>
      <c r="D21" s="238"/>
      <c r="E21" s="238"/>
      <c r="F21" s="238"/>
      <c r="G21" s="238"/>
      <c r="H21" s="238"/>
      <c r="I21" s="238"/>
      <c r="J21" s="238"/>
      <c r="K21" s="238"/>
      <c r="L21" s="238"/>
      <c r="M21" s="238"/>
      <c r="N21" s="238"/>
      <c r="O21" s="238"/>
      <c r="P21" s="236"/>
      <c r="Q21" s="236"/>
      <c r="R21" s="236"/>
    </row>
    <row r="22" spans="1:18" ht="13.15" customHeight="1" x14ac:dyDescent="0.2">
      <c r="A22" s="145" t="s">
        <v>457</v>
      </c>
      <c r="B22" s="239"/>
      <c r="C22" s="238"/>
      <c r="D22" s="238"/>
      <c r="E22" s="238"/>
      <c r="F22" s="238"/>
      <c r="G22" s="238"/>
      <c r="H22" s="238"/>
      <c r="I22" s="238"/>
      <c r="J22" s="236"/>
      <c r="K22" s="236"/>
      <c r="L22" s="236"/>
      <c r="M22" s="236"/>
      <c r="N22" s="236"/>
      <c r="O22" s="236"/>
      <c r="P22" s="236"/>
      <c r="Q22" s="236"/>
      <c r="R22" s="236"/>
    </row>
    <row r="23" spans="1:18" ht="13.15" customHeight="1" x14ac:dyDescent="0.2">
      <c r="A23" s="145" t="s">
        <v>458</v>
      </c>
      <c r="B23" s="239"/>
      <c r="C23" s="238"/>
      <c r="D23" s="238"/>
      <c r="E23" s="238"/>
      <c r="F23" s="238"/>
      <c r="G23" s="236"/>
      <c r="H23" s="236"/>
      <c r="I23" s="236"/>
      <c r="J23" s="236"/>
      <c r="K23" s="236"/>
      <c r="L23" s="236"/>
      <c r="M23" s="236"/>
      <c r="N23" s="236"/>
      <c r="O23" s="236"/>
      <c r="P23" s="236"/>
      <c r="Q23" s="236"/>
      <c r="R23" s="236"/>
    </row>
    <row r="24" spans="1:18" ht="13.15" customHeight="1" x14ac:dyDescent="0.2">
      <c r="A24" s="145" t="s">
        <v>459</v>
      </c>
      <c r="B24" s="239"/>
      <c r="C24" s="238"/>
      <c r="D24" s="238"/>
      <c r="E24" s="238"/>
      <c r="F24" s="238"/>
      <c r="G24" s="238"/>
      <c r="H24" s="238"/>
      <c r="I24" s="238"/>
      <c r="J24" s="238"/>
      <c r="K24" s="236"/>
      <c r="L24" s="236"/>
      <c r="M24" s="236"/>
      <c r="N24" s="236"/>
      <c r="O24" s="236"/>
      <c r="P24" s="236"/>
      <c r="Q24" s="236"/>
      <c r="R24" s="236"/>
    </row>
    <row r="25" spans="1:18" ht="13.15" customHeight="1" x14ac:dyDescent="0.2">
      <c r="A25" s="145"/>
      <c r="B25" s="239"/>
      <c r="C25" s="238"/>
      <c r="D25" s="238"/>
      <c r="E25" s="238"/>
      <c r="F25" s="238"/>
      <c r="G25" s="238"/>
      <c r="H25" s="238"/>
      <c r="I25" s="238"/>
      <c r="J25" s="238"/>
      <c r="K25" s="236"/>
      <c r="L25" s="236"/>
      <c r="M25" s="236"/>
      <c r="N25" s="236"/>
      <c r="O25" s="236"/>
      <c r="P25" s="236"/>
      <c r="Q25" s="236"/>
      <c r="R25" s="236"/>
    </row>
    <row r="26" spans="1:18" ht="13.15" customHeight="1" x14ac:dyDescent="0.2">
      <c r="A26" s="240" t="s">
        <v>139</v>
      </c>
      <c r="B26" s="239"/>
      <c r="C26" s="238"/>
      <c r="D26" s="238"/>
      <c r="E26" s="238"/>
      <c r="F26" s="238"/>
      <c r="G26" s="238"/>
      <c r="H26" s="238"/>
      <c r="I26" s="238"/>
      <c r="J26" s="238"/>
      <c r="K26" s="236"/>
      <c r="L26" s="236"/>
      <c r="M26" s="236"/>
      <c r="N26" s="236"/>
      <c r="O26" s="236"/>
      <c r="P26" s="236"/>
      <c r="Q26" s="236"/>
      <c r="R26" s="236"/>
    </row>
    <row r="27" spans="1:18" ht="13.15" customHeight="1" x14ac:dyDescent="0.2">
      <c r="A27" s="145" t="s">
        <v>460</v>
      </c>
      <c r="B27" s="239"/>
      <c r="C27" s="238"/>
      <c r="D27" s="238"/>
      <c r="E27" s="238"/>
      <c r="F27" s="238"/>
      <c r="G27" s="236"/>
      <c r="H27" s="236"/>
      <c r="I27" s="236"/>
      <c r="J27" s="236"/>
      <c r="K27" s="236"/>
      <c r="L27" s="236"/>
      <c r="M27" s="236"/>
      <c r="N27" s="236"/>
      <c r="O27" s="236"/>
      <c r="P27" s="236"/>
      <c r="Q27" s="236"/>
      <c r="R27" s="236"/>
    </row>
    <row r="28" spans="1:18" ht="13.15" customHeight="1" x14ac:dyDescent="0.2">
      <c r="A28" s="145" t="s">
        <v>498</v>
      </c>
      <c r="B28" s="239"/>
      <c r="C28" s="238"/>
      <c r="D28" s="238"/>
      <c r="E28" s="238"/>
      <c r="F28" s="238"/>
      <c r="G28" s="236"/>
      <c r="H28" s="236"/>
      <c r="I28" s="236"/>
      <c r="J28" s="236"/>
      <c r="K28" s="236"/>
      <c r="L28" s="236"/>
      <c r="M28" s="236"/>
      <c r="N28" s="236"/>
      <c r="O28" s="236"/>
      <c r="P28" s="236"/>
      <c r="Q28" s="236"/>
      <c r="R28" s="236"/>
    </row>
    <row r="29" spans="1:18" ht="13.15" customHeight="1" x14ac:dyDescent="0.2">
      <c r="A29" s="145" t="s">
        <v>499</v>
      </c>
      <c r="B29" s="239"/>
      <c r="C29" s="238"/>
      <c r="D29" s="238"/>
      <c r="E29" s="238"/>
      <c r="F29" s="238"/>
      <c r="G29" s="236"/>
      <c r="H29" s="236"/>
      <c r="I29" s="236"/>
      <c r="J29" s="236"/>
      <c r="K29" s="236"/>
      <c r="L29" s="236"/>
      <c r="M29" s="236"/>
      <c r="N29" s="236"/>
      <c r="O29" s="236"/>
      <c r="P29" s="236"/>
      <c r="Q29" s="236"/>
      <c r="R29" s="236"/>
    </row>
    <row r="30" spans="1:18" ht="13.15" customHeight="1" x14ac:dyDescent="0.2">
      <c r="A30" s="145" t="s">
        <v>461</v>
      </c>
      <c r="B30" s="239"/>
      <c r="C30" s="238"/>
      <c r="D30" s="238"/>
      <c r="E30" s="238"/>
      <c r="F30" s="238"/>
      <c r="G30" s="236"/>
      <c r="H30" s="236"/>
      <c r="I30" s="236"/>
      <c r="J30" s="236"/>
      <c r="K30" s="236"/>
      <c r="L30" s="236"/>
      <c r="M30" s="236"/>
      <c r="N30" s="236"/>
      <c r="O30" s="236"/>
      <c r="P30" s="236"/>
      <c r="Q30" s="236"/>
      <c r="R30" s="236"/>
    </row>
    <row r="31" spans="1:18" ht="13.15" customHeight="1" x14ac:dyDescent="0.2">
      <c r="A31" s="145" t="s">
        <v>462</v>
      </c>
      <c r="B31" s="239"/>
      <c r="C31" s="238"/>
      <c r="D31" s="238"/>
      <c r="E31" s="238"/>
      <c r="F31" s="238"/>
      <c r="G31" s="236"/>
      <c r="H31" s="236"/>
      <c r="I31" s="236"/>
      <c r="J31" s="236"/>
      <c r="K31" s="236"/>
      <c r="L31" s="236"/>
      <c r="M31" s="236"/>
      <c r="N31" s="236"/>
      <c r="O31" s="236"/>
      <c r="P31" s="236"/>
      <c r="Q31" s="236"/>
      <c r="R31" s="236"/>
    </row>
    <row r="32" spans="1:18" ht="13.15" customHeight="1" x14ac:dyDescent="0.2">
      <c r="A32" s="145" t="s">
        <v>463</v>
      </c>
      <c r="B32" s="239"/>
      <c r="C32" s="238"/>
      <c r="D32" s="238"/>
      <c r="E32" s="238"/>
      <c r="F32" s="238"/>
      <c r="G32" s="238"/>
      <c r="H32" s="238"/>
      <c r="I32" s="238"/>
      <c r="J32" s="238"/>
      <c r="K32" s="238"/>
      <c r="L32" s="238"/>
      <c r="M32" s="238"/>
      <c r="N32" s="238"/>
      <c r="O32" s="238"/>
      <c r="P32" s="236"/>
      <c r="Q32" s="236"/>
      <c r="R32" s="236"/>
    </row>
    <row r="33" spans="1:18" ht="13.15" customHeight="1" x14ac:dyDescent="0.2">
      <c r="A33" s="145" t="s">
        <v>464</v>
      </c>
      <c r="B33" s="239"/>
      <c r="C33" s="238"/>
      <c r="D33" s="238"/>
      <c r="E33" s="238"/>
      <c r="F33" s="238"/>
      <c r="G33" s="238"/>
      <c r="H33" s="238"/>
      <c r="I33" s="238"/>
      <c r="J33" s="236"/>
      <c r="K33" s="236"/>
      <c r="L33" s="236"/>
      <c r="M33" s="236"/>
      <c r="N33" s="236"/>
      <c r="O33" s="236"/>
      <c r="P33" s="236"/>
      <c r="Q33" s="236"/>
      <c r="R33" s="236"/>
    </row>
    <row r="34" spans="1:18" ht="13.15" customHeight="1" x14ac:dyDescent="0.2">
      <c r="A34" s="145" t="s">
        <v>465</v>
      </c>
      <c r="B34" s="239"/>
      <c r="C34" s="238"/>
      <c r="D34" s="238"/>
      <c r="E34" s="238"/>
      <c r="F34" s="238"/>
      <c r="G34" s="238"/>
      <c r="H34" s="238"/>
      <c r="I34" s="236"/>
      <c r="J34" s="236"/>
      <c r="K34" s="236"/>
      <c r="L34" s="236"/>
      <c r="M34" s="236"/>
      <c r="N34" s="236"/>
      <c r="O34" s="236"/>
      <c r="P34" s="236"/>
      <c r="Q34" s="236"/>
      <c r="R34" s="236"/>
    </row>
    <row r="35" spans="1:18" ht="13.15" customHeight="1" x14ac:dyDescent="0.2">
      <c r="A35" s="145" t="s">
        <v>466</v>
      </c>
      <c r="B35" s="239"/>
      <c r="C35" s="238"/>
      <c r="D35" s="238"/>
      <c r="E35" s="238"/>
      <c r="F35" s="238"/>
      <c r="G35" s="238"/>
      <c r="H35" s="238"/>
      <c r="I35" s="238"/>
      <c r="J35" s="238"/>
      <c r="K35" s="236"/>
      <c r="L35" s="236"/>
      <c r="M35" s="236"/>
      <c r="N35" s="236"/>
      <c r="O35" s="236"/>
      <c r="P35" s="236"/>
      <c r="Q35" s="236"/>
      <c r="R35" s="236"/>
    </row>
    <row r="36" spans="1:18" ht="13.15" customHeight="1" x14ac:dyDescent="0.2">
      <c r="A36" s="145" t="s">
        <v>467</v>
      </c>
      <c r="B36" s="239"/>
      <c r="C36" s="238"/>
      <c r="D36" s="238"/>
      <c r="E36" s="238"/>
      <c r="F36" s="238"/>
      <c r="G36" s="236"/>
      <c r="H36" s="236"/>
      <c r="I36" s="236"/>
      <c r="J36" s="236"/>
      <c r="K36" s="236"/>
      <c r="L36" s="236"/>
      <c r="M36" s="236"/>
      <c r="N36" s="236"/>
      <c r="O36" s="236"/>
      <c r="P36" s="236"/>
      <c r="Q36" s="236"/>
      <c r="R36" s="236"/>
    </row>
    <row r="37" spans="1:18" ht="13.15" customHeight="1" x14ac:dyDescent="0.2">
      <c r="A37" s="145" t="s">
        <v>468</v>
      </c>
      <c r="B37" s="239"/>
      <c r="C37" s="238"/>
      <c r="D37" s="238"/>
      <c r="E37" s="238"/>
      <c r="F37" s="238"/>
      <c r="G37" s="236"/>
      <c r="H37" s="236"/>
      <c r="I37" s="236"/>
      <c r="J37" s="236"/>
      <c r="K37" s="236"/>
      <c r="L37" s="236"/>
      <c r="M37" s="236"/>
      <c r="N37" s="236"/>
      <c r="O37" s="236"/>
      <c r="P37" s="236"/>
      <c r="Q37" s="236"/>
      <c r="R37" s="236"/>
    </row>
    <row r="38" spans="1:18" ht="13.15" customHeight="1" x14ac:dyDescent="0.2">
      <c r="A38" s="145" t="s">
        <v>469</v>
      </c>
      <c r="B38" s="239"/>
      <c r="C38" s="238"/>
      <c r="D38" s="238"/>
      <c r="E38" s="238"/>
      <c r="F38" s="238"/>
      <c r="G38" s="236"/>
      <c r="H38" s="236"/>
      <c r="I38" s="236"/>
      <c r="J38" s="236"/>
      <c r="K38" s="236"/>
      <c r="L38" s="236"/>
      <c r="M38" s="236"/>
      <c r="N38" s="236"/>
      <c r="O38" s="236"/>
      <c r="P38" s="236"/>
      <c r="Q38" s="236"/>
      <c r="R38" s="236"/>
    </row>
    <row r="39" spans="1:18" ht="13.15" customHeight="1" x14ac:dyDescent="0.2">
      <c r="A39" s="145"/>
      <c r="B39" s="239"/>
      <c r="C39" s="238"/>
      <c r="D39" s="238"/>
      <c r="E39" s="238"/>
      <c r="F39" s="238"/>
      <c r="G39" s="236"/>
      <c r="H39" s="236"/>
      <c r="I39" s="236"/>
      <c r="J39" s="236"/>
      <c r="K39" s="236"/>
      <c r="L39" s="236"/>
      <c r="M39" s="236"/>
      <c r="N39" s="236"/>
      <c r="O39" s="236"/>
      <c r="P39" s="236"/>
      <c r="Q39" s="236"/>
      <c r="R39" s="236"/>
    </row>
    <row r="40" spans="1:18" ht="13.15" customHeight="1" x14ac:dyDescent="0.2">
      <c r="A40" s="240" t="s">
        <v>392</v>
      </c>
      <c r="B40" s="239"/>
      <c r="C40" s="238"/>
      <c r="D40" s="238"/>
      <c r="E40" s="238"/>
      <c r="F40" s="238"/>
      <c r="G40" s="236"/>
      <c r="H40" s="236"/>
      <c r="I40" s="236"/>
      <c r="J40" s="236"/>
      <c r="K40" s="236"/>
      <c r="L40" s="236"/>
      <c r="M40" s="236"/>
      <c r="N40" s="236"/>
      <c r="O40" s="236"/>
      <c r="P40" s="236"/>
      <c r="Q40" s="236"/>
      <c r="R40" s="236"/>
    </row>
    <row r="41" spans="1:18" ht="13.15" customHeight="1" x14ac:dyDescent="0.2">
      <c r="A41" s="145" t="s">
        <v>470</v>
      </c>
      <c r="B41" s="239"/>
      <c r="C41" s="238"/>
      <c r="D41" s="238"/>
      <c r="E41" s="238"/>
      <c r="F41" s="238"/>
      <c r="G41" s="236"/>
      <c r="H41" s="236"/>
      <c r="I41" s="236"/>
      <c r="J41" s="236"/>
      <c r="K41" s="236"/>
      <c r="L41" s="236"/>
      <c r="M41" s="236"/>
      <c r="N41" s="236"/>
      <c r="O41" s="236"/>
      <c r="P41" s="236"/>
      <c r="Q41" s="236"/>
      <c r="R41" s="236"/>
    </row>
    <row r="42" spans="1:18" ht="13.15" customHeight="1" x14ac:dyDescent="0.2">
      <c r="A42" s="145" t="s">
        <v>471</v>
      </c>
      <c r="B42" s="236"/>
      <c r="C42" s="236"/>
      <c r="D42" s="236"/>
      <c r="E42" s="236"/>
      <c r="F42" s="236"/>
      <c r="G42" s="236"/>
      <c r="H42" s="236"/>
      <c r="I42" s="236"/>
      <c r="J42" s="236"/>
      <c r="K42" s="236"/>
      <c r="L42" s="236"/>
      <c r="M42" s="236"/>
      <c r="N42" s="236"/>
      <c r="O42" s="236"/>
      <c r="P42" s="236"/>
      <c r="Q42" s="236"/>
      <c r="R42" s="236"/>
    </row>
    <row r="43" spans="1:18" ht="13.15" customHeight="1" x14ac:dyDescent="0.2">
      <c r="A43" s="145" t="s">
        <v>501</v>
      </c>
      <c r="B43" s="145"/>
      <c r="C43" s="236"/>
      <c r="D43" s="236"/>
      <c r="E43" s="236"/>
      <c r="F43" s="236"/>
      <c r="G43" s="236"/>
      <c r="H43" s="236"/>
      <c r="I43" s="236"/>
      <c r="J43" s="236"/>
      <c r="K43" s="236"/>
      <c r="L43" s="236"/>
      <c r="M43" s="236"/>
      <c r="N43" s="236"/>
      <c r="O43" s="236"/>
      <c r="P43" s="236"/>
      <c r="Q43" s="236"/>
      <c r="R43" s="236"/>
    </row>
    <row r="44" spans="1:18" ht="13.15" customHeight="1" x14ac:dyDescent="0.2">
      <c r="A44" s="145" t="s">
        <v>473</v>
      </c>
      <c r="B44" s="145"/>
      <c r="C44" s="236"/>
      <c r="D44" s="236"/>
      <c r="E44" s="236"/>
      <c r="F44" s="236"/>
      <c r="G44" s="236"/>
      <c r="H44" s="236"/>
      <c r="I44" s="236"/>
      <c r="J44" s="236"/>
      <c r="K44" s="236"/>
      <c r="L44" s="236"/>
      <c r="M44" s="236"/>
      <c r="N44" s="236"/>
      <c r="O44" s="236"/>
      <c r="P44" s="236"/>
      <c r="Q44" s="236"/>
      <c r="R44" s="236"/>
    </row>
    <row r="45" spans="1:18" ht="13.15" customHeight="1" x14ac:dyDescent="0.2">
      <c r="A45" s="145" t="s">
        <v>474</v>
      </c>
      <c r="B45" s="236"/>
      <c r="C45" s="236"/>
      <c r="D45" s="236"/>
      <c r="E45" s="236"/>
      <c r="F45" s="236"/>
      <c r="G45" s="236"/>
      <c r="H45" s="236"/>
      <c r="I45" s="236"/>
      <c r="J45" s="236"/>
      <c r="K45" s="236"/>
      <c r="L45" s="236"/>
      <c r="M45" s="236"/>
      <c r="N45" s="236"/>
      <c r="O45" s="236"/>
      <c r="P45" s="236"/>
      <c r="Q45" s="236"/>
      <c r="R45" s="236"/>
    </row>
    <row r="46" spans="1:18" ht="13.15" customHeight="1" x14ac:dyDescent="0.2">
      <c r="A46" s="145" t="s">
        <v>475</v>
      </c>
      <c r="B46" s="236"/>
      <c r="C46" s="236"/>
      <c r="D46" s="236"/>
      <c r="E46" s="236"/>
      <c r="F46" s="236"/>
      <c r="G46" s="236"/>
      <c r="H46" s="236"/>
      <c r="I46" s="236"/>
      <c r="J46" s="236"/>
      <c r="K46" s="236"/>
      <c r="L46" s="236"/>
      <c r="M46" s="236"/>
      <c r="N46" s="236"/>
      <c r="O46" s="236"/>
      <c r="P46" s="236"/>
      <c r="Q46" s="236"/>
      <c r="R46" s="236"/>
    </row>
    <row r="47" spans="1:18" ht="13.15" customHeight="1" x14ac:dyDescent="0.2">
      <c r="A47" s="145" t="s">
        <v>476</v>
      </c>
      <c r="B47" s="236"/>
      <c r="C47" s="236"/>
      <c r="D47" s="236"/>
      <c r="E47" s="236"/>
      <c r="F47" s="236"/>
      <c r="G47" s="236"/>
      <c r="H47" s="236"/>
      <c r="I47" s="236"/>
      <c r="J47" s="236"/>
      <c r="K47" s="236"/>
      <c r="L47" s="236"/>
      <c r="M47" s="236"/>
      <c r="N47" s="236"/>
      <c r="O47" s="236"/>
      <c r="P47" s="236"/>
      <c r="Q47" s="236"/>
      <c r="R47" s="236"/>
    </row>
    <row r="48" spans="1:18" ht="13.15" customHeight="1" x14ac:dyDescent="0.2">
      <c r="A48" s="145" t="s">
        <v>502</v>
      </c>
      <c r="B48" s="236"/>
      <c r="C48" s="236"/>
      <c r="D48" s="236"/>
      <c r="E48" s="236"/>
      <c r="F48" s="236"/>
      <c r="G48" s="236"/>
      <c r="H48" s="236"/>
      <c r="I48" s="236"/>
      <c r="J48" s="236"/>
      <c r="K48" s="236"/>
      <c r="L48" s="236"/>
      <c r="M48" s="236"/>
      <c r="N48" s="236"/>
      <c r="O48" s="236"/>
      <c r="P48" s="236"/>
      <c r="Q48" s="236"/>
      <c r="R48" s="236"/>
    </row>
    <row r="49" spans="1:18" ht="13.15" customHeight="1" x14ac:dyDescent="0.2">
      <c r="A49" s="145" t="s">
        <v>478</v>
      </c>
      <c r="B49" s="236"/>
      <c r="C49" s="236"/>
      <c r="D49" s="236"/>
      <c r="E49" s="236"/>
      <c r="F49" s="236"/>
      <c r="G49" s="236"/>
      <c r="H49" s="236"/>
      <c r="I49" s="236"/>
      <c r="J49" s="236"/>
      <c r="K49" s="236"/>
      <c r="L49" s="236"/>
      <c r="M49" s="236"/>
      <c r="N49" s="236"/>
      <c r="O49" s="236"/>
      <c r="P49" s="236"/>
      <c r="Q49" s="236"/>
      <c r="R49" s="236"/>
    </row>
    <row r="50" spans="1:18" ht="13.15" customHeight="1" x14ac:dyDescent="0.2">
      <c r="A50" s="145" t="s">
        <v>479</v>
      </c>
      <c r="B50" s="236"/>
      <c r="C50" s="236"/>
      <c r="D50" s="236"/>
      <c r="E50" s="236"/>
      <c r="F50" s="236"/>
      <c r="G50" s="236"/>
      <c r="H50" s="236"/>
      <c r="I50" s="236"/>
      <c r="J50" s="236"/>
      <c r="K50" s="236"/>
      <c r="L50" s="236"/>
      <c r="M50" s="236"/>
      <c r="N50" s="236"/>
      <c r="O50" s="236"/>
      <c r="P50" s="236"/>
      <c r="Q50" s="236"/>
      <c r="R50" s="236"/>
    </row>
    <row r="51" spans="1:18" ht="13.15" customHeight="1" x14ac:dyDescent="0.2">
      <c r="A51" s="145" t="s">
        <v>480</v>
      </c>
      <c r="B51" s="236"/>
      <c r="C51" s="236"/>
      <c r="D51" s="236"/>
      <c r="E51" s="236"/>
      <c r="F51" s="236"/>
      <c r="G51" s="236"/>
      <c r="H51" s="236"/>
      <c r="I51" s="236"/>
      <c r="J51" s="236"/>
      <c r="K51" s="236"/>
      <c r="L51" s="236"/>
      <c r="M51" s="236"/>
      <c r="N51" s="236"/>
      <c r="O51" s="236"/>
      <c r="P51" s="236"/>
      <c r="Q51" s="236"/>
      <c r="R51" s="236"/>
    </row>
    <row r="52" spans="1:18" ht="13.15" customHeight="1" x14ac:dyDescent="0.2">
      <c r="A52" s="145" t="s">
        <v>503</v>
      </c>
      <c r="B52" s="236"/>
      <c r="C52" s="236"/>
      <c r="D52" s="236"/>
      <c r="E52" s="236"/>
      <c r="F52" s="236"/>
      <c r="G52" s="236"/>
      <c r="H52" s="236"/>
      <c r="I52" s="236"/>
      <c r="J52" s="236"/>
      <c r="K52" s="236"/>
      <c r="L52" s="236"/>
      <c r="M52" s="236"/>
      <c r="N52" s="236"/>
      <c r="O52" s="236"/>
      <c r="P52" s="236"/>
      <c r="Q52" s="236"/>
      <c r="R52" s="236"/>
    </row>
    <row r="53" spans="1:18" ht="13.15" customHeight="1" x14ac:dyDescent="0.2">
      <c r="A53" s="145" t="s">
        <v>504</v>
      </c>
      <c r="B53" s="236"/>
      <c r="C53" s="236"/>
      <c r="D53" s="236"/>
      <c r="E53" s="236"/>
      <c r="F53" s="236"/>
      <c r="G53" s="236"/>
      <c r="H53" s="236"/>
      <c r="I53" s="236"/>
      <c r="J53" s="236"/>
      <c r="K53" s="236"/>
      <c r="L53" s="236"/>
      <c r="M53" s="236"/>
      <c r="N53" s="236"/>
      <c r="O53" s="236"/>
      <c r="P53" s="236"/>
      <c r="Q53" s="236"/>
      <c r="R53" s="236"/>
    </row>
    <row r="54" spans="1:18" ht="13.15" customHeight="1" x14ac:dyDescent="0.2">
      <c r="A54" s="145" t="s">
        <v>483</v>
      </c>
      <c r="B54" s="236"/>
      <c r="C54" s="236"/>
      <c r="D54" s="236"/>
      <c r="E54" s="236"/>
      <c r="F54" s="236"/>
      <c r="G54" s="236"/>
      <c r="H54" s="236"/>
      <c r="I54" s="236"/>
      <c r="J54" s="236"/>
      <c r="K54" s="236"/>
      <c r="L54" s="236"/>
      <c r="M54" s="236"/>
      <c r="N54" s="236"/>
      <c r="O54" s="236"/>
      <c r="P54" s="236"/>
      <c r="Q54" s="236"/>
      <c r="R54" s="236"/>
    </row>
    <row r="55" spans="1:18" ht="13.15" customHeight="1" x14ac:dyDescent="0.2">
      <c r="A55" s="145" t="s">
        <v>484</v>
      </c>
      <c r="B55" s="236"/>
      <c r="C55" s="236"/>
      <c r="D55" s="236"/>
      <c r="E55" s="236"/>
      <c r="F55" s="236"/>
      <c r="G55" s="236"/>
      <c r="H55" s="236"/>
      <c r="I55" s="236"/>
      <c r="J55" s="236"/>
      <c r="K55" s="236"/>
      <c r="L55" s="236"/>
      <c r="M55" s="236"/>
      <c r="N55" s="236"/>
      <c r="O55" s="236"/>
      <c r="P55" s="236"/>
      <c r="Q55" s="236"/>
      <c r="R55" s="236"/>
    </row>
    <row r="56" spans="1:18" ht="13.15" customHeight="1" x14ac:dyDescent="0.2">
      <c r="A56" s="145" t="s">
        <v>485</v>
      </c>
      <c r="B56" s="236"/>
      <c r="C56" s="236"/>
      <c r="D56" s="236"/>
      <c r="E56" s="236"/>
      <c r="F56" s="236"/>
      <c r="G56" s="236"/>
      <c r="H56" s="236"/>
      <c r="I56" s="236"/>
      <c r="J56" s="236"/>
      <c r="K56" s="236"/>
      <c r="L56" s="236"/>
      <c r="M56" s="236"/>
      <c r="N56" s="236"/>
      <c r="O56" s="236"/>
      <c r="P56" s="236"/>
      <c r="Q56" s="236"/>
      <c r="R56" s="236"/>
    </row>
    <row r="57" spans="1:18" ht="13.15" customHeight="1" x14ac:dyDescent="0.2">
      <c r="A57" s="145" t="s">
        <v>486</v>
      </c>
      <c r="B57" s="236"/>
      <c r="C57" s="236"/>
      <c r="D57" s="236"/>
      <c r="E57" s="236"/>
      <c r="F57" s="236"/>
      <c r="G57" s="236"/>
      <c r="H57" s="236"/>
      <c r="I57" s="236"/>
      <c r="J57" s="236"/>
      <c r="K57" s="236"/>
      <c r="L57" s="236"/>
      <c r="M57" s="236"/>
      <c r="N57" s="236"/>
      <c r="O57" s="236"/>
      <c r="P57" s="236"/>
      <c r="Q57" s="236"/>
      <c r="R57" s="236"/>
    </row>
    <row r="58" spans="1:18" ht="13.15" customHeight="1" x14ac:dyDescent="0.2">
      <c r="A58" s="145" t="s">
        <v>487</v>
      </c>
      <c r="B58" s="236"/>
      <c r="C58" s="236"/>
      <c r="D58" s="236"/>
      <c r="E58" s="236"/>
      <c r="F58" s="236"/>
      <c r="G58" s="236"/>
      <c r="H58" s="236"/>
      <c r="I58" s="236"/>
      <c r="J58" s="236"/>
      <c r="K58" s="236"/>
      <c r="L58" s="236"/>
      <c r="M58" s="236"/>
      <c r="N58" s="236"/>
      <c r="O58" s="236"/>
      <c r="P58" s="236"/>
      <c r="Q58" s="236"/>
      <c r="R58" s="236"/>
    </row>
    <row r="59" spans="1:18" ht="13.15" customHeight="1" x14ac:dyDescent="0.2">
      <c r="A59" s="145" t="s">
        <v>505</v>
      </c>
      <c r="B59" s="236"/>
      <c r="C59" s="236"/>
      <c r="D59" s="236"/>
      <c r="E59" s="236"/>
      <c r="F59" s="236"/>
      <c r="G59" s="236"/>
      <c r="H59" s="236"/>
      <c r="I59" s="236"/>
      <c r="J59" s="236"/>
      <c r="K59" s="236"/>
      <c r="L59" s="236"/>
      <c r="M59" s="236"/>
      <c r="N59" s="236"/>
      <c r="O59" s="236"/>
      <c r="P59" s="236"/>
      <c r="Q59" s="236"/>
      <c r="R59" s="236"/>
    </row>
    <row r="60" spans="1:18" ht="13.15" customHeight="1" x14ac:dyDescent="0.2">
      <c r="A60" s="145" t="s">
        <v>506</v>
      </c>
      <c r="B60" s="236"/>
      <c r="C60" s="236"/>
      <c r="D60" s="236"/>
      <c r="E60" s="236"/>
      <c r="F60" s="236"/>
      <c r="G60" s="236"/>
      <c r="H60" s="236"/>
      <c r="I60" s="236"/>
      <c r="J60" s="236"/>
      <c r="K60" s="236"/>
      <c r="L60" s="236"/>
      <c r="M60" s="236"/>
      <c r="N60" s="236"/>
      <c r="O60" s="236"/>
      <c r="P60" s="236"/>
      <c r="Q60" s="236"/>
      <c r="R60" s="236"/>
    </row>
    <row r="61" spans="1:18" ht="13.15" customHeight="1" x14ac:dyDescent="0.2">
      <c r="A61" s="145" t="s">
        <v>507</v>
      </c>
      <c r="B61" s="236"/>
      <c r="C61" s="236"/>
      <c r="D61" s="236"/>
      <c r="E61" s="236"/>
      <c r="F61" s="236"/>
      <c r="G61" s="236"/>
      <c r="H61" s="236"/>
      <c r="I61" s="236"/>
      <c r="J61" s="236"/>
      <c r="K61" s="236"/>
      <c r="L61" s="236"/>
      <c r="M61" s="236"/>
      <c r="N61" s="236"/>
      <c r="O61" s="236"/>
      <c r="P61" s="236"/>
      <c r="Q61" s="236"/>
      <c r="R61" s="236"/>
    </row>
    <row r="62" spans="1:18" ht="13.15" customHeight="1" x14ac:dyDescent="0.2">
      <c r="A62" s="145" t="s">
        <v>490</v>
      </c>
      <c r="B62" s="236"/>
      <c r="C62" s="236"/>
      <c r="D62" s="236"/>
      <c r="E62" s="236"/>
      <c r="F62" s="236"/>
      <c r="G62" s="236"/>
      <c r="H62" s="236"/>
      <c r="I62" s="236"/>
      <c r="J62" s="236"/>
      <c r="K62" s="236"/>
      <c r="L62" s="236"/>
      <c r="M62" s="236"/>
      <c r="N62" s="236"/>
      <c r="O62" s="236"/>
      <c r="P62" s="236"/>
      <c r="Q62" s="236"/>
      <c r="R62" s="236"/>
    </row>
    <row r="63" spans="1:18" ht="13.15" customHeight="1" x14ac:dyDescent="0.2">
      <c r="A63" s="145" t="s">
        <v>491</v>
      </c>
      <c r="B63" s="236"/>
      <c r="C63" s="236"/>
      <c r="D63" s="236"/>
      <c r="E63" s="236"/>
      <c r="F63" s="236"/>
      <c r="G63" s="236"/>
      <c r="H63" s="236"/>
      <c r="I63" s="236"/>
      <c r="J63" s="236"/>
      <c r="K63" s="236"/>
      <c r="L63" s="236"/>
      <c r="M63" s="236"/>
      <c r="N63" s="236"/>
      <c r="O63" s="236"/>
      <c r="P63" s="236"/>
      <c r="Q63" s="236"/>
      <c r="R63" s="236"/>
    </row>
    <row r="64" spans="1:18" ht="13.15" customHeight="1" x14ac:dyDescent="0.2">
      <c r="A64" s="145"/>
      <c r="B64" s="236"/>
      <c r="C64" s="236"/>
      <c r="D64" s="236"/>
      <c r="E64" s="236"/>
      <c r="F64" s="236"/>
      <c r="G64" s="236"/>
      <c r="H64" s="236"/>
      <c r="I64" s="236"/>
      <c r="J64" s="236"/>
      <c r="K64" s="236"/>
      <c r="L64" s="236"/>
      <c r="M64" s="236"/>
      <c r="N64" s="236"/>
      <c r="O64" s="236"/>
      <c r="P64" s="236"/>
      <c r="Q64" s="236"/>
      <c r="R64" s="236"/>
    </row>
    <row r="65" spans="1:18" ht="13.15" customHeight="1" x14ac:dyDescent="0.2">
      <c r="A65" s="240" t="s">
        <v>140</v>
      </c>
      <c r="B65" s="236"/>
      <c r="C65" s="236"/>
      <c r="D65" s="236"/>
      <c r="E65" s="236"/>
      <c r="F65" s="236"/>
      <c r="G65" s="236"/>
      <c r="H65" s="236"/>
      <c r="I65" s="236"/>
      <c r="J65" s="236"/>
      <c r="K65" s="236"/>
      <c r="L65" s="236"/>
      <c r="M65" s="236"/>
      <c r="N65" s="236"/>
      <c r="O65" s="236"/>
      <c r="P65" s="236"/>
      <c r="Q65" s="236"/>
      <c r="R65" s="236"/>
    </row>
    <row r="66" spans="1:18" ht="13.15" customHeight="1" x14ac:dyDescent="0.2">
      <c r="A66" s="145" t="s">
        <v>492</v>
      </c>
      <c r="B66" s="236"/>
      <c r="C66" s="236"/>
      <c r="D66" s="236"/>
      <c r="E66" s="236"/>
      <c r="F66" s="236"/>
      <c r="G66" s="236"/>
      <c r="H66" s="236"/>
      <c r="I66" s="236"/>
      <c r="J66" s="236"/>
      <c r="K66" s="236"/>
      <c r="L66" s="236"/>
      <c r="M66" s="236"/>
      <c r="N66" s="236"/>
      <c r="O66" s="236"/>
      <c r="P66" s="236"/>
      <c r="Q66" s="236"/>
      <c r="R66" s="236"/>
    </row>
    <row r="67" spans="1:18" ht="13.15" customHeight="1" x14ac:dyDescent="0.2">
      <c r="A67" s="145"/>
      <c r="B67" s="236"/>
      <c r="C67" s="236"/>
      <c r="D67" s="236"/>
      <c r="E67" s="236"/>
      <c r="F67" s="236"/>
      <c r="G67" s="236"/>
      <c r="H67" s="236"/>
      <c r="I67" s="236"/>
      <c r="J67" s="236"/>
      <c r="K67" s="236"/>
      <c r="L67" s="236"/>
      <c r="M67" s="236"/>
      <c r="N67" s="236"/>
      <c r="O67" s="236"/>
      <c r="P67" s="236"/>
      <c r="Q67" s="236"/>
      <c r="R67" s="236"/>
    </row>
    <row r="68" spans="1:18" ht="13.15" customHeight="1" x14ac:dyDescent="0.2">
      <c r="A68" s="240" t="s">
        <v>141</v>
      </c>
      <c r="B68" s="236"/>
      <c r="C68" s="236"/>
      <c r="D68" s="236"/>
      <c r="E68" s="236"/>
      <c r="F68" s="236"/>
      <c r="G68" s="236"/>
      <c r="H68" s="236"/>
      <c r="I68" s="236"/>
      <c r="J68" s="236"/>
      <c r="K68" s="236"/>
      <c r="L68" s="236"/>
      <c r="M68" s="236"/>
      <c r="N68" s="236"/>
      <c r="O68" s="236"/>
      <c r="P68" s="236"/>
      <c r="Q68" s="236"/>
      <c r="R68" s="236"/>
    </row>
    <row r="69" spans="1:18" ht="13.15" customHeight="1" x14ac:dyDescent="0.2">
      <c r="A69" s="145" t="s">
        <v>493</v>
      </c>
      <c r="B69" s="236"/>
      <c r="C69" s="236"/>
      <c r="D69" s="236"/>
      <c r="E69" s="236"/>
      <c r="F69" s="236"/>
      <c r="G69" s="236"/>
      <c r="H69" s="236"/>
      <c r="I69" s="236"/>
      <c r="J69" s="236"/>
      <c r="K69" s="236"/>
      <c r="L69" s="236"/>
      <c r="M69" s="236"/>
      <c r="N69" s="236"/>
      <c r="O69" s="236"/>
      <c r="P69" s="236"/>
      <c r="Q69" s="236"/>
      <c r="R69" s="236"/>
    </row>
    <row r="70" spans="1:18" ht="13.15" customHeight="1" x14ac:dyDescent="0.2">
      <c r="A70" s="145" t="s">
        <v>494</v>
      </c>
      <c r="B70" s="236"/>
      <c r="C70" s="236"/>
      <c r="D70" s="236"/>
      <c r="E70" s="236"/>
      <c r="F70" s="236"/>
      <c r="G70" s="236"/>
      <c r="H70" s="236"/>
      <c r="I70" s="236"/>
      <c r="J70" s="236"/>
      <c r="K70" s="236"/>
      <c r="L70" s="236"/>
      <c r="M70" s="236"/>
      <c r="N70" s="236"/>
      <c r="O70" s="236"/>
      <c r="P70" s="236"/>
      <c r="Q70" s="236"/>
      <c r="R70" s="236"/>
    </row>
    <row r="71" spans="1:18" ht="13.15" customHeight="1" x14ac:dyDescent="0.2">
      <c r="A71" s="145"/>
      <c r="B71" s="236"/>
      <c r="C71" s="236"/>
      <c r="D71" s="236"/>
      <c r="E71" s="236"/>
      <c r="F71" s="236"/>
      <c r="G71" s="236"/>
      <c r="H71" s="236"/>
      <c r="I71" s="236"/>
      <c r="J71" s="236"/>
      <c r="K71" s="236"/>
      <c r="L71" s="236"/>
      <c r="M71" s="236"/>
      <c r="N71" s="236"/>
      <c r="O71" s="236"/>
      <c r="P71" s="236"/>
      <c r="Q71" s="236"/>
      <c r="R71" s="236"/>
    </row>
    <row r="72" spans="1:18" ht="13.15" customHeight="1" x14ac:dyDescent="0.2">
      <c r="A72" s="240" t="s">
        <v>142</v>
      </c>
      <c r="B72" s="236"/>
      <c r="C72" s="236"/>
      <c r="D72" s="236"/>
      <c r="E72" s="236"/>
      <c r="F72" s="236"/>
      <c r="G72" s="236"/>
      <c r="H72" s="236"/>
      <c r="I72" s="236"/>
      <c r="J72" s="236"/>
      <c r="K72" s="236"/>
      <c r="L72" s="236"/>
      <c r="M72" s="236"/>
      <c r="N72" s="236"/>
      <c r="O72" s="236"/>
      <c r="P72" s="236"/>
      <c r="Q72" s="236"/>
      <c r="R72" s="236"/>
    </row>
    <row r="73" spans="1:18" ht="13.15" customHeight="1" x14ac:dyDescent="0.2">
      <c r="A73" s="145" t="s">
        <v>495</v>
      </c>
      <c r="B73" s="236"/>
      <c r="C73" s="236"/>
      <c r="D73" s="236"/>
      <c r="E73" s="236"/>
      <c r="F73" s="236"/>
      <c r="G73" s="236"/>
      <c r="H73" s="236"/>
      <c r="I73" s="236"/>
      <c r="J73" s="236"/>
      <c r="K73" s="236"/>
      <c r="L73" s="236"/>
      <c r="M73" s="236"/>
      <c r="N73" s="236"/>
      <c r="O73" s="236"/>
      <c r="P73" s="236"/>
      <c r="Q73" s="236"/>
      <c r="R73" s="236"/>
    </row>
    <row r="74" spans="1:18" ht="13.15" customHeight="1" x14ac:dyDescent="0.2">
      <c r="A74" s="145" t="s">
        <v>496</v>
      </c>
      <c r="B74" s="236"/>
      <c r="C74" s="236"/>
      <c r="D74" s="236"/>
      <c r="E74" s="236"/>
      <c r="F74" s="236"/>
      <c r="G74" s="236"/>
      <c r="H74" s="236"/>
      <c r="I74" s="236"/>
      <c r="J74" s="236"/>
      <c r="K74" s="236"/>
      <c r="L74" s="236"/>
      <c r="M74" s="236"/>
      <c r="N74" s="236"/>
      <c r="O74" s="236"/>
      <c r="P74" s="236"/>
      <c r="Q74" s="236"/>
      <c r="R74" s="236"/>
    </row>
    <row r="75" spans="1:18" ht="13.15" customHeight="1" x14ac:dyDescent="0.2">
      <c r="A75" s="237"/>
      <c r="B75" s="236"/>
      <c r="C75" s="236"/>
      <c r="D75" s="236"/>
      <c r="E75" s="236"/>
      <c r="F75" s="236"/>
      <c r="G75" s="236"/>
      <c r="H75" s="236"/>
      <c r="I75" s="236"/>
      <c r="J75" s="236"/>
      <c r="K75" s="236"/>
      <c r="L75" s="236"/>
      <c r="M75" s="236"/>
      <c r="N75" s="236"/>
      <c r="O75" s="236"/>
      <c r="P75" s="236"/>
      <c r="Q75" s="236"/>
      <c r="R75" s="236"/>
    </row>
    <row r="76" spans="1:18" ht="13.15" customHeight="1" x14ac:dyDescent="0.2">
      <c r="A76" s="237"/>
      <c r="B76" s="236"/>
      <c r="C76" s="236"/>
      <c r="D76" s="236"/>
      <c r="E76" s="236"/>
      <c r="F76" s="236"/>
      <c r="G76" s="236"/>
      <c r="H76" s="236"/>
      <c r="I76" s="236"/>
      <c r="J76" s="236"/>
      <c r="K76" s="236"/>
      <c r="L76" s="236"/>
      <c r="M76" s="236"/>
      <c r="N76" s="236"/>
      <c r="O76" s="236"/>
      <c r="P76" s="236"/>
      <c r="Q76" s="236"/>
      <c r="R76" s="236"/>
    </row>
    <row r="77" spans="1:18" ht="13.15" customHeight="1" x14ac:dyDescent="0.2">
      <c r="A77" s="237"/>
      <c r="B77" s="236"/>
      <c r="C77" s="236"/>
      <c r="D77" s="236"/>
      <c r="E77" s="236"/>
      <c r="F77" s="236"/>
      <c r="G77" s="236"/>
      <c r="H77" s="236"/>
      <c r="I77" s="236"/>
      <c r="J77" s="236"/>
      <c r="K77" s="236"/>
      <c r="L77" s="236"/>
      <c r="M77" s="236"/>
      <c r="N77" s="236"/>
      <c r="O77" s="236"/>
      <c r="P77" s="236"/>
      <c r="Q77" s="236"/>
      <c r="R77" s="236"/>
    </row>
    <row r="78" spans="1:18" ht="13.15" customHeight="1" x14ac:dyDescent="0.2">
      <c r="A78" s="237"/>
      <c r="B78" s="236"/>
      <c r="C78" s="236"/>
      <c r="D78" s="236"/>
      <c r="E78" s="236"/>
      <c r="F78" s="236"/>
      <c r="G78" s="236"/>
      <c r="H78" s="236"/>
      <c r="I78" s="236"/>
      <c r="J78" s="236"/>
      <c r="K78" s="236"/>
      <c r="L78" s="236"/>
      <c r="M78" s="236"/>
      <c r="N78" s="236"/>
      <c r="O78" s="236"/>
      <c r="P78" s="236"/>
      <c r="Q78" s="236"/>
      <c r="R78" s="236"/>
    </row>
    <row r="79" spans="1:18" ht="13.15" customHeight="1" x14ac:dyDescent="0.2">
      <c r="A79" s="237"/>
      <c r="B79" s="236"/>
      <c r="C79" s="236"/>
      <c r="D79" s="236"/>
      <c r="E79" s="236"/>
      <c r="F79" s="236"/>
      <c r="G79" s="236"/>
      <c r="H79" s="236"/>
      <c r="I79" s="236"/>
      <c r="J79" s="236"/>
      <c r="K79" s="236"/>
      <c r="L79" s="236"/>
      <c r="M79" s="236"/>
      <c r="N79" s="236"/>
      <c r="O79" s="236"/>
      <c r="P79" s="236"/>
      <c r="Q79" s="236"/>
      <c r="R79" s="236"/>
    </row>
    <row r="80" spans="1:18" x14ac:dyDescent="0.2">
      <c r="A80" s="237"/>
      <c r="B80" s="236"/>
      <c r="C80" s="236"/>
      <c r="D80" s="236"/>
      <c r="E80" s="236"/>
      <c r="F80" s="236"/>
      <c r="G80" s="236"/>
      <c r="H80" s="236"/>
      <c r="I80" s="236"/>
      <c r="J80" s="236"/>
      <c r="K80" s="236"/>
      <c r="L80" s="236"/>
      <c r="M80" s="236"/>
      <c r="N80" s="236"/>
      <c r="O80" s="236"/>
      <c r="P80" s="236"/>
      <c r="Q80" s="236"/>
      <c r="R80" s="236"/>
    </row>
    <row r="81" spans="1:18" x14ac:dyDescent="0.2">
      <c r="A81" s="237"/>
      <c r="B81" s="236"/>
      <c r="C81" s="236"/>
      <c r="D81" s="236"/>
      <c r="E81" s="236"/>
      <c r="F81" s="236"/>
      <c r="G81" s="236"/>
      <c r="H81" s="236"/>
      <c r="I81" s="236"/>
      <c r="J81" s="236"/>
      <c r="K81" s="236"/>
      <c r="L81" s="236"/>
      <c r="M81" s="236"/>
      <c r="N81" s="236"/>
      <c r="O81" s="236"/>
      <c r="P81" s="236"/>
      <c r="Q81" s="236"/>
      <c r="R81" s="236"/>
    </row>
    <row r="82" spans="1:18" x14ac:dyDescent="0.2">
      <c r="A82" s="145"/>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5" location="'Tabela 34'!A1" display="Tabela 34 - Empréstimos a clientes e imparidades, por produto, a 31 de dezembro de 2018 e 2019"/>
    <hyperlink ref="A46" location="'Tabela 35'!A1" display="Tabela 35 - Empréstimos a sociedades não financeiras, por setor de atividade, a 31 de dezembro de 2018 e 2019"/>
    <hyperlink ref="A51" location="'Tabela 40'!A1" display="Tabela 40 - Passivos financeiros, por carteira, a 31 de dezembro de 2018 e 2019"/>
    <hyperlink ref="A52" location="'Tabela 41'!A1" display="Tabela 41 - Depósitos a 31 de dezembro de 2018 e 2019"/>
    <hyperlink ref="A54" location="'Tabela 43'!A1" display="Tabela 43 - Depósitos de clientes, por produto, a 31 de dezembro de 2018 e 2019"/>
    <hyperlink ref="A55" location="'Tabela 44'!A1" display="Tabela 44 - Títulos de dívida emitidos, a 31 de dezembro de 2018 e 2019"/>
    <hyperlink ref="A57" location="'Tabela 45'!A1" display="Tabela 45 - Demonstração dos resultados agregados, a 31 de dezembro de 2018 e 2019"/>
    <hyperlink ref="A58" location="'Tabela 47'!A1" display="Tabela 47 - Margem financeira, a 31 de dezembro de 2018 e 2019"/>
    <hyperlink ref="A60" location="'Tabela 49'!A1" display="Tabela 49 - Resultados em operações financeiras, por carteira e por instrumento financeiro, a 31 de dezembro de 2018"/>
    <hyperlink ref="A69" location="'Tabela 54'!A1" display="Tabela 54 - Custos operacionais, produto bancário e cost-to-income, a 31 de dezembro de 2018 e 2019"/>
    <hyperlink ref="A70" location="'Tabela 55'!A1" display="Tabela 55 - Outros indicadores de eficiência, a 31 de dezembro de 2018 e 2019"/>
    <hyperlink ref="A73" location="'Tabela 56'!A1" display="Tabela 56 - Ativo consolidado relativo à atividade internacional, a 31 de dezembro de 2018 e 2019"/>
    <hyperlink ref="A74" location="'Tabela 57'!A1" display="Tabela 57 - Composição da demonstração dos resultados consolidada relativa à atividade internacional, a 31 de dezembro de 2018 e 2019"/>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9" location="'Tabela 48'!A1" display="Tabela 48 - Resultados de serviços e comissões, a 31 de dezembro de 2018 e 2019"/>
    <hyperlink ref="A41" location="'Tabela 30'!A1" display="Tabela 30 - Evolução do número de contas bancárias ativas, cartões de crédito e débito ativos e POS, a 31 de dezembro (2014-2017)"/>
    <hyperlink ref="A47" location="'Tabela 36'!A1" display="Tabela 36 - Qualidade dos ativos, a 31 de dezembro de 2018 e 2019"/>
    <hyperlink ref="A48" location="'Tabela 37'!A1" display="Tabela 37 - Evolução da estrutura do passivo e capital próprio agregado, a 31 de dezembro 2018 e 2019"/>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 ref="A61" location="'Tabela 50'!A1" display="Tabela 50 - Aproximação ao montante total de imposto a pagar ao Estado, em sede de IRC, por referência ao exercício de 2018 e 2019, na base de valores estimados para a matéria coletável, reconstituída a partir do resultado antes de impostos e das variaçõe"/>
    <hyperlink ref="A62" location="'Tabela 51'!A1" display="Tabela 51 - Aproximação ao montante de derramas, tributações autónomas e imposto sobre o rendimento suportado no estrangeiro, a 31 de dezembro de 2018 e 2019"/>
    <hyperlink ref="A63" location="'Tabela 52'!A1" display="Tabela 52 - Encargos fiscais e parafiscais, a 31 de dezembro de 2018 e 2019"/>
    <hyperlink ref="A66" location="'Tabela 53'!A1" display="Tabela 53 - Adequação dos fundos próprios, a 31 de dezembro de 2018 e 2019"/>
    <hyperlink ref="A44" r:id="rId2" location="'Tabela 33'!A1" display="Tabela 33 - Empréstimos a clientes e imparidades, por contraparte, a 31 de dezembro de 2018 e 2019"/>
    <hyperlink ref="A50" location="'Tabela 39'!A1" display="Tabela 38 - Evolução da estrutura do passivo e capital próprio agregado, a 31 de dezembro 2018 e 2019"/>
    <hyperlink ref="A49" location="'Tabela 38'!A1" display="Tabela 38 - "/>
    <hyperlink ref="A53" location="'Tablela 42'!A1" display="Tabela 42 - Depósitos de clientes, por contraparte, a 31 de dezembro de 2018 e 2019"/>
  </hyperlinks>
  <pageMargins left="0.23622047244094491" right="0.19685039370078741" top="0.39370078740157483" bottom="0.31496062992125984" header="0.31496062992125984" footer="0.23622047244094491"/>
  <pageSetup paperSize="9" scale="6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H7" sqref="H7"/>
    </sheetView>
  </sheetViews>
  <sheetFormatPr defaultColWidth="9.28515625" defaultRowHeight="15" x14ac:dyDescent="0.25"/>
  <cols>
    <col min="1" max="1" width="31" style="2" customWidth="1"/>
    <col min="2" max="5" width="10.7109375" style="2" customWidth="1"/>
    <col min="6" max="16384" width="9.28515625" style="2"/>
  </cols>
  <sheetData>
    <row r="1" spans="1:9" s="34" customFormat="1" ht="13.15" customHeight="1" x14ac:dyDescent="0.2"/>
    <row r="2" spans="1:9" s="34" customFormat="1" ht="13.15" customHeight="1" x14ac:dyDescent="0.2">
      <c r="A2" s="576" t="s">
        <v>451</v>
      </c>
      <c r="B2" s="576"/>
      <c r="C2" s="576"/>
      <c r="D2" s="576"/>
      <c r="E2" s="576"/>
      <c r="F2" s="576"/>
      <c r="G2" s="576"/>
      <c r="H2" s="576"/>
      <c r="I2" s="576"/>
    </row>
    <row r="3" spans="1:9" s="34" customFormat="1" ht="13.15" customHeight="1" x14ac:dyDescent="0.2"/>
    <row r="4" spans="1:9" s="34" customFormat="1" ht="13.15" customHeight="1" x14ac:dyDescent="0.2">
      <c r="A4" s="319"/>
      <c r="B4" s="581">
        <v>2019</v>
      </c>
      <c r="C4" s="582"/>
      <c r="D4" s="581">
        <v>2020</v>
      </c>
      <c r="E4" s="582"/>
      <c r="F4" s="581">
        <v>2021</v>
      </c>
      <c r="G4" s="582"/>
      <c r="H4" s="583">
        <v>2022</v>
      </c>
      <c r="I4" s="584"/>
    </row>
    <row r="5" spans="1:9" s="34" customFormat="1" ht="13.15" customHeight="1" x14ac:dyDescent="0.2">
      <c r="A5" s="320" t="s">
        <v>323</v>
      </c>
      <c r="B5" s="340"/>
      <c r="C5" s="341"/>
      <c r="D5" s="340"/>
      <c r="E5" s="341"/>
      <c r="F5" s="340"/>
      <c r="G5" s="341"/>
      <c r="H5" s="340"/>
      <c r="I5" s="342"/>
    </row>
    <row r="6" spans="1:9" s="34" customFormat="1" ht="13.15" customHeight="1" x14ac:dyDescent="0.2">
      <c r="A6" s="325" t="s">
        <v>6</v>
      </c>
      <c r="B6" s="343">
        <v>45675</v>
      </c>
      <c r="C6" s="344"/>
      <c r="D6" s="343">
        <v>44973</v>
      </c>
      <c r="E6" s="344"/>
      <c r="F6" s="343">
        <v>42812</v>
      </c>
      <c r="G6" s="344"/>
      <c r="H6" s="343">
        <v>42993</v>
      </c>
      <c r="I6" s="345"/>
    </row>
    <row r="7" spans="1:9" s="34" customFormat="1" ht="13.15" customHeight="1" x14ac:dyDescent="0.2">
      <c r="A7" s="320" t="s">
        <v>45</v>
      </c>
      <c r="B7" s="346"/>
      <c r="C7" s="341"/>
      <c r="D7" s="346"/>
      <c r="E7" s="341"/>
      <c r="F7" s="346"/>
      <c r="G7" s="341"/>
      <c r="H7" s="346"/>
      <c r="I7" s="342"/>
    </row>
    <row r="8" spans="1:9" s="34" customFormat="1" ht="13.15" customHeight="1" x14ac:dyDescent="0.2">
      <c r="A8" s="325" t="s">
        <v>43</v>
      </c>
      <c r="B8" s="326">
        <v>22836</v>
      </c>
      <c r="C8" s="482">
        <v>0.49996715927750413</v>
      </c>
      <c r="D8" s="326">
        <v>22351</v>
      </c>
      <c r="E8" s="482">
        <v>0.49698708113757145</v>
      </c>
      <c r="F8" s="326">
        <v>20918</v>
      </c>
      <c r="G8" s="482">
        <v>0.48860132673082313</v>
      </c>
      <c r="H8" s="326">
        <v>20878</v>
      </c>
      <c r="I8" s="483">
        <v>0.48561393715255974</v>
      </c>
    </row>
    <row r="9" spans="1:9" s="34" customFormat="1" ht="13.15" customHeight="1" x14ac:dyDescent="0.2">
      <c r="A9" s="325" t="s">
        <v>44</v>
      </c>
      <c r="B9" s="326">
        <v>22839</v>
      </c>
      <c r="C9" s="482">
        <v>0.50003284072249587</v>
      </c>
      <c r="D9" s="326">
        <v>22622</v>
      </c>
      <c r="E9" s="482">
        <v>0.5030129188624286</v>
      </c>
      <c r="F9" s="326">
        <v>21894</v>
      </c>
      <c r="G9" s="482">
        <v>0.51139867326917687</v>
      </c>
      <c r="H9" s="326">
        <v>22115</v>
      </c>
      <c r="I9" s="483">
        <v>0.51438606284744026</v>
      </c>
    </row>
    <row r="10" spans="1:9" s="34" customFormat="1" ht="13.15" customHeight="1" x14ac:dyDescent="0.2">
      <c r="A10" s="320" t="s">
        <v>46</v>
      </c>
      <c r="B10" s="329"/>
      <c r="C10" s="484"/>
      <c r="D10" s="329"/>
      <c r="E10" s="484"/>
      <c r="F10" s="329"/>
      <c r="G10" s="484"/>
      <c r="H10" s="329"/>
      <c r="I10" s="485"/>
    </row>
    <row r="11" spans="1:9" s="34" customFormat="1" ht="13.15" customHeight="1" x14ac:dyDescent="0.2">
      <c r="A11" s="325" t="s">
        <v>78</v>
      </c>
      <c r="B11" s="326">
        <v>3604</v>
      </c>
      <c r="C11" s="482">
        <v>7.8905309250136835E-2</v>
      </c>
      <c r="D11" s="326">
        <v>4023</v>
      </c>
      <c r="E11" s="482">
        <v>8.9453672203321996E-2</v>
      </c>
      <c r="F11" s="326">
        <v>3567</v>
      </c>
      <c r="G11" s="482">
        <v>8.3317761375315338E-2</v>
      </c>
      <c r="H11" s="326">
        <v>3832</v>
      </c>
      <c r="I11" s="483">
        <v>8.9130788733049568E-2</v>
      </c>
    </row>
    <row r="12" spans="1:9" s="34" customFormat="1" ht="13.15" customHeight="1" x14ac:dyDescent="0.2">
      <c r="A12" s="325" t="s">
        <v>48</v>
      </c>
      <c r="B12" s="326">
        <v>18948</v>
      </c>
      <c r="C12" s="482">
        <v>0.41484400656814452</v>
      </c>
      <c r="D12" s="326">
        <v>17229</v>
      </c>
      <c r="E12" s="482">
        <v>0.38309652458141552</v>
      </c>
      <c r="F12" s="326">
        <v>16127</v>
      </c>
      <c r="G12" s="482">
        <v>0.37669345043445762</v>
      </c>
      <c r="H12" s="326">
        <v>15108</v>
      </c>
      <c r="I12" s="486">
        <v>0.35140604284418392</v>
      </c>
    </row>
    <row r="13" spans="1:9" s="34" customFormat="1" ht="13.15" customHeight="1" x14ac:dyDescent="0.2">
      <c r="A13" s="325" t="s">
        <v>49</v>
      </c>
      <c r="B13" s="326">
        <v>23123</v>
      </c>
      <c r="C13" s="487">
        <v>0.5062506841817187</v>
      </c>
      <c r="D13" s="326">
        <v>23721</v>
      </c>
      <c r="E13" s="482">
        <v>0.52844980321526247</v>
      </c>
      <c r="F13" s="326">
        <v>23118</v>
      </c>
      <c r="G13" s="482">
        <v>0.539988788190227</v>
      </c>
      <c r="H13" s="326">
        <v>24053</v>
      </c>
      <c r="I13" s="483">
        <v>0.56046316842276644</v>
      </c>
    </row>
    <row r="14" spans="1:9" s="34" customFormat="1" ht="13.15" customHeight="1" x14ac:dyDescent="0.2">
      <c r="A14" s="320" t="s">
        <v>50</v>
      </c>
      <c r="B14" s="329"/>
      <c r="C14" s="484"/>
      <c r="D14" s="329"/>
      <c r="E14" s="484"/>
      <c r="F14" s="329"/>
      <c r="G14" s="484"/>
      <c r="H14" s="329"/>
      <c r="I14" s="485"/>
    </row>
    <row r="15" spans="1:9" s="34" customFormat="1" ht="13.15" customHeight="1" x14ac:dyDescent="0.2">
      <c r="A15" s="325" t="s">
        <v>51</v>
      </c>
      <c r="B15" s="326">
        <v>3070</v>
      </c>
      <c r="C15" s="482">
        <v>6.7214012041598242E-2</v>
      </c>
      <c r="D15" s="326">
        <v>3499</v>
      </c>
      <c r="E15" s="482">
        <v>7.7802236897694166E-2</v>
      </c>
      <c r="F15" s="326">
        <v>2167</v>
      </c>
      <c r="G15" s="482">
        <v>5.0616649537512846E-2</v>
      </c>
      <c r="H15" s="326">
        <v>4941</v>
      </c>
      <c r="I15" s="483">
        <v>0.11492568557672179</v>
      </c>
    </row>
    <row r="16" spans="1:9" s="34" customFormat="1" ht="13.15" customHeight="1" x14ac:dyDescent="0.2">
      <c r="A16" s="325" t="s">
        <v>52</v>
      </c>
      <c r="B16" s="326">
        <v>5331</v>
      </c>
      <c r="C16" s="482">
        <v>0.11671592775041051</v>
      </c>
      <c r="D16" s="326">
        <v>5557</v>
      </c>
      <c r="E16" s="482">
        <v>0.12356302670491183</v>
      </c>
      <c r="F16" s="326">
        <v>7223</v>
      </c>
      <c r="G16" s="482">
        <v>0.16871437914603382</v>
      </c>
      <c r="H16" s="326">
        <v>5805</v>
      </c>
      <c r="I16" s="483">
        <v>0.13502198032237805</v>
      </c>
    </row>
    <row r="17" spans="1:11" s="34" customFormat="1" ht="13.15" customHeight="1" x14ac:dyDescent="0.2">
      <c r="A17" s="332" t="s">
        <v>53</v>
      </c>
      <c r="B17" s="326">
        <v>3128</v>
      </c>
      <c r="C17" s="482">
        <v>6.8483853311439524E-2</v>
      </c>
      <c r="D17" s="326">
        <v>2355</v>
      </c>
      <c r="E17" s="487">
        <v>5.236475218464412E-2</v>
      </c>
      <c r="F17" s="326">
        <v>1982</v>
      </c>
      <c r="G17" s="482">
        <v>4.629543118751752E-2</v>
      </c>
      <c r="H17" s="326">
        <v>1799</v>
      </c>
      <c r="I17" s="483">
        <v>4.1844021119717162E-2</v>
      </c>
    </row>
    <row r="18" spans="1:11" s="34" customFormat="1" ht="13.15" customHeight="1" x14ac:dyDescent="0.2">
      <c r="A18" s="332" t="s">
        <v>54</v>
      </c>
      <c r="B18" s="326">
        <v>8035</v>
      </c>
      <c r="C18" s="482">
        <v>0.17591680350301039</v>
      </c>
      <c r="D18" s="326">
        <v>7834</v>
      </c>
      <c r="E18" s="482">
        <v>0.17419340493184801</v>
      </c>
      <c r="F18" s="326">
        <v>7103</v>
      </c>
      <c r="G18" s="482">
        <v>0.1659114267027936</v>
      </c>
      <c r="H18" s="326">
        <v>5441</v>
      </c>
      <c r="I18" s="483">
        <v>0.12655548577675435</v>
      </c>
    </row>
    <row r="19" spans="1:11" s="34" customFormat="1" ht="13.15" customHeight="1" x14ac:dyDescent="0.2">
      <c r="A19" s="332" t="s">
        <v>55</v>
      </c>
      <c r="B19" s="326">
        <v>26111</v>
      </c>
      <c r="C19" s="487">
        <v>0.57166940339354133</v>
      </c>
      <c r="D19" s="326">
        <v>25728</v>
      </c>
      <c r="E19" s="482">
        <v>0.57207657928090183</v>
      </c>
      <c r="F19" s="326">
        <v>24337</v>
      </c>
      <c r="G19" s="487">
        <v>0.56846211342614217</v>
      </c>
      <c r="H19" s="326">
        <v>25007</v>
      </c>
      <c r="I19" s="483">
        <v>0.58065282720442868</v>
      </c>
    </row>
    <row r="20" spans="1:11" s="34" customFormat="1" ht="13.15" customHeight="1" x14ac:dyDescent="0.2">
      <c r="A20" s="320" t="s">
        <v>56</v>
      </c>
      <c r="B20" s="329"/>
      <c r="C20" s="484"/>
      <c r="D20" s="329"/>
      <c r="E20" s="484"/>
      <c r="F20" s="329"/>
      <c r="G20" s="484"/>
      <c r="H20" s="329"/>
      <c r="I20" s="485"/>
    </row>
    <row r="21" spans="1:11" s="34" customFormat="1" ht="13.15" customHeight="1" x14ac:dyDescent="0.2">
      <c r="A21" s="332" t="s">
        <v>57</v>
      </c>
      <c r="B21" s="326">
        <v>44452</v>
      </c>
      <c r="C21" s="487">
        <v>0.97322386425834706</v>
      </c>
      <c r="D21" s="334">
        <v>43983</v>
      </c>
      <c r="E21" s="487">
        <v>0.97798679207524519</v>
      </c>
      <c r="F21" s="334">
        <v>42265</v>
      </c>
      <c r="G21" s="487">
        <v>0.98722320844623002</v>
      </c>
      <c r="H21" s="334">
        <v>42367</v>
      </c>
      <c r="I21" s="486">
        <v>0.98543949014955923</v>
      </c>
      <c r="K21" s="347"/>
    </row>
    <row r="22" spans="1:11" s="34" customFormat="1" ht="13.15" customHeight="1" x14ac:dyDescent="0.2">
      <c r="A22" s="332" t="s">
        <v>58</v>
      </c>
      <c r="B22" s="326">
        <v>1223</v>
      </c>
      <c r="C22" s="487">
        <v>2.6776135741652982E-2</v>
      </c>
      <c r="D22" s="334">
        <v>990</v>
      </c>
      <c r="E22" s="487">
        <v>2.2013207924754852E-2</v>
      </c>
      <c r="F22" s="334">
        <v>547</v>
      </c>
      <c r="G22" s="487">
        <v>1.2776791553769972E-2</v>
      </c>
      <c r="H22" s="334">
        <v>626</v>
      </c>
      <c r="I22" s="486">
        <v>1.4560509850440769E-2</v>
      </c>
    </row>
    <row r="23" spans="1:11" s="34" customFormat="1" ht="13.15" customHeight="1" x14ac:dyDescent="0.2">
      <c r="A23" s="320" t="s">
        <v>59</v>
      </c>
      <c r="B23" s="329"/>
      <c r="C23" s="484"/>
      <c r="D23" s="329"/>
      <c r="E23" s="484"/>
      <c r="F23" s="329"/>
      <c r="G23" s="484"/>
      <c r="H23" s="329"/>
      <c r="I23" s="485"/>
    </row>
    <row r="24" spans="1:11" s="34" customFormat="1" ht="13.15" customHeight="1" x14ac:dyDescent="0.2">
      <c r="A24" s="332" t="s">
        <v>60</v>
      </c>
      <c r="B24" s="326">
        <v>1620</v>
      </c>
      <c r="C24" s="482">
        <v>3.5467980295566505E-2</v>
      </c>
      <c r="D24" s="326">
        <v>1374</v>
      </c>
      <c r="E24" s="482">
        <v>3.0551664331932491E-2</v>
      </c>
      <c r="F24" s="326">
        <v>1032</v>
      </c>
      <c r="G24" s="482">
        <v>2.4105391011865832E-2</v>
      </c>
      <c r="H24" s="326">
        <v>901</v>
      </c>
      <c r="I24" s="486">
        <v>2.0956899960458679E-2</v>
      </c>
    </row>
    <row r="25" spans="1:11" s="34" customFormat="1" ht="13.15" customHeight="1" x14ac:dyDescent="0.2">
      <c r="A25" s="325" t="s">
        <v>61</v>
      </c>
      <c r="B25" s="326">
        <v>14599</v>
      </c>
      <c r="C25" s="487">
        <v>0.31962780514504652</v>
      </c>
      <c r="D25" s="326">
        <v>14001</v>
      </c>
      <c r="E25" s="482">
        <v>0.31132012540857851</v>
      </c>
      <c r="F25" s="326">
        <v>12503</v>
      </c>
      <c r="G25" s="482">
        <v>0.29204428664860321</v>
      </c>
      <c r="H25" s="326">
        <v>12241</v>
      </c>
      <c r="I25" s="483">
        <v>0.28472076849719724</v>
      </c>
    </row>
    <row r="26" spans="1:11" s="34" customFormat="1" ht="13.15" customHeight="1" x14ac:dyDescent="0.2">
      <c r="A26" s="325" t="s">
        <v>62</v>
      </c>
      <c r="B26" s="326">
        <v>29456</v>
      </c>
      <c r="C26" s="482">
        <v>0.64490421455938696</v>
      </c>
      <c r="D26" s="326">
        <v>29598</v>
      </c>
      <c r="E26" s="482">
        <v>0.65812821025948898</v>
      </c>
      <c r="F26" s="326">
        <v>29277</v>
      </c>
      <c r="G26" s="482">
        <v>0.68385032233953102</v>
      </c>
      <c r="H26" s="326">
        <v>29851</v>
      </c>
      <c r="I26" s="483">
        <v>0.69432233154234413</v>
      </c>
    </row>
    <row r="27" spans="1:11" s="34" customFormat="1" ht="13.15" customHeight="1" x14ac:dyDescent="0.2">
      <c r="A27" s="320" t="s">
        <v>63</v>
      </c>
      <c r="B27" s="329"/>
      <c r="C27" s="484"/>
      <c r="D27" s="329"/>
      <c r="E27" s="484"/>
      <c r="F27" s="329"/>
      <c r="G27" s="484"/>
      <c r="H27" s="329"/>
      <c r="I27" s="485"/>
    </row>
    <row r="28" spans="1:11" s="34" customFormat="1" ht="13.15" customHeight="1" x14ac:dyDescent="0.2">
      <c r="A28" s="332" t="s">
        <v>33</v>
      </c>
      <c r="B28" s="326">
        <v>11329</v>
      </c>
      <c r="C28" s="487">
        <v>0.24803503010399564</v>
      </c>
      <c r="D28" s="334">
        <v>11140</v>
      </c>
      <c r="E28" s="487">
        <v>0.247704178062393</v>
      </c>
      <c r="F28" s="334">
        <v>10880</v>
      </c>
      <c r="G28" s="487">
        <v>0.25413435485377933</v>
      </c>
      <c r="H28" s="334">
        <v>9517</v>
      </c>
      <c r="I28" s="486">
        <v>0.22136161700741983</v>
      </c>
    </row>
    <row r="29" spans="1:11" s="34" customFormat="1" ht="13.15" customHeight="1" x14ac:dyDescent="0.2">
      <c r="A29" s="332" t="s">
        <v>34</v>
      </c>
      <c r="B29" s="326">
        <v>24449</v>
      </c>
      <c r="C29" s="487">
        <v>0.53528188286808975</v>
      </c>
      <c r="D29" s="334">
        <v>24210</v>
      </c>
      <c r="E29" s="487">
        <v>0.53832299379627779</v>
      </c>
      <c r="F29" s="334">
        <v>22787</v>
      </c>
      <c r="G29" s="487">
        <v>0.53325731103428942</v>
      </c>
      <c r="H29" s="334">
        <v>21954</v>
      </c>
      <c r="I29" s="486">
        <v>0.51064126718302982</v>
      </c>
    </row>
    <row r="30" spans="1:11" s="34" customFormat="1" ht="13.15" customHeight="1" x14ac:dyDescent="0.2">
      <c r="A30" s="332" t="s">
        <v>35</v>
      </c>
      <c r="B30" s="326">
        <v>9570</v>
      </c>
      <c r="C30" s="487">
        <v>0.20952380952380953</v>
      </c>
      <c r="D30" s="334">
        <v>9355</v>
      </c>
      <c r="E30" s="487">
        <v>0.20801369710715317</v>
      </c>
      <c r="F30" s="334">
        <v>8911</v>
      </c>
      <c r="G30" s="487">
        <v>0.20814257684761281</v>
      </c>
      <c r="H30" s="334">
        <v>11295</v>
      </c>
      <c r="I30" s="486">
        <v>0.2627171865187356</v>
      </c>
    </row>
    <row r="31" spans="1:11" s="34" customFormat="1" ht="13.15" customHeight="1" x14ac:dyDescent="0.2">
      <c r="A31" s="332" t="s">
        <v>36</v>
      </c>
      <c r="B31" s="326">
        <v>327</v>
      </c>
      <c r="C31" s="487">
        <v>7.1592775041050905E-3</v>
      </c>
      <c r="D31" s="334">
        <v>268</v>
      </c>
      <c r="E31" s="487">
        <v>5.9591310341760616E-3</v>
      </c>
      <c r="F31" s="334">
        <v>234</v>
      </c>
      <c r="G31" s="487">
        <v>5.4657572643184152E-3</v>
      </c>
      <c r="H31" s="334">
        <v>227</v>
      </c>
      <c r="I31" s="486">
        <v>5.2799292908147838E-3</v>
      </c>
    </row>
    <row r="32" spans="1:11" s="34" customFormat="1" ht="13.15" customHeight="1" x14ac:dyDescent="0.2">
      <c r="A32" s="320" t="s">
        <v>64</v>
      </c>
      <c r="B32" s="329"/>
      <c r="C32" s="484"/>
      <c r="D32" s="329"/>
      <c r="E32" s="484"/>
      <c r="F32" s="329"/>
      <c r="G32" s="484"/>
      <c r="H32" s="329"/>
      <c r="I32" s="485"/>
    </row>
    <row r="33" spans="1:9" s="34" customFormat="1" ht="13.15" customHeight="1" x14ac:dyDescent="0.2">
      <c r="A33" s="332" t="s">
        <v>65</v>
      </c>
      <c r="B33" s="326">
        <v>25800</v>
      </c>
      <c r="C33" s="482">
        <v>0.56486042692939242</v>
      </c>
      <c r="D33" s="326">
        <v>24352</v>
      </c>
      <c r="E33" s="482">
        <v>0.54148044382184868</v>
      </c>
      <c r="F33" s="326">
        <v>23138</v>
      </c>
      <c r="G33" s="482">
        <v>0.54045594693076704</v>
      </c>
      <c r="H33" s="326">
        <v>21967</v>
      </c>
      <c r="I33" s="483">
        <v>0.51094364198823061</v>
      </c>
    </row>
    <row r="34" spans="1:9" s="34" customFormat="1" ht="13.15" customHeight="1" x14ac:dyDescent="0.2">
      <c r="A34" s="336" t="s">
        <v>66</v>
      </c>
      <c r="B34" s="337">
        <v>19875</v>
      </c>
      <c r="C34" s="488">
        <v>0.43513957307060758</v>
      </c>
      <c r="D34" s="337">
        <v>20621</v>
      </c>
      <c r="E34" s="488">
        <v>0.45851955617815132</v>
      </c>
      <c r="F34" s="337">
        <v>19674</v>
      </c>
      <c r="G34" s="488">
        <v>0.45954405306923291</v>
      </c>
      <c r="H34" s="337">
        <v>21026</v>
      </c>
      <c r="I34" s="489">
        <v>0.48905635801176933</v>
      </c>
    </row>
    <row r="35" spans="1:9" ht="13.15" customHeight="1" x14ac:dyDescent="0.25">
      <c r="A35" s="1" t="s">
        <v>17</v>
      </c>
    </row>
    <row r="36" spans="1:9" ht="13.15" customHeight="1" x14ac:dyDescent="0.25">
      <c r="A36" s="570" t="s">
        <v>447</v>
      </c>
      <c r="B36" s="570"/>
      <c r="C36" s="570"/>
      <c r="D36" s="570"/>
      <c r="E36" s="570"/>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K7" sqref="K7:M20"/>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6" t="s">
        <v>452</v>
      </c>
      <c r="B2" s="576"/>
      <c r="C2" s="576"/>
      <c r="D2" s="576"/>
      <c r="E2" s="576"/>
      <c r="F2" s="576"/>
      <c r="G2" s="576"/>
      <c r="H2" s="576"/>
      <c r="I2" s="576"/>
      <c r="J2" s="576"/>
      <c r="K2" s="576"/>
      <c r="L2" s="576"/>
      <c r="M2" s="576"/>
    </row>
    <row r="3" spans="1:13" s="34" customFormat="1" ht="13.15" customHeight="1" x14ac:dyDescent="0.2"/>
    <row r="4" spans="1:13" s="34" customFormat="1" ht="13.15" customHeight="1" x14ac:dyDescent="0.2">
      <c r="A4" s="588"/>
      <c r="B4" s="585">
        <v>2019</v>
      </c>
      <c r="C4" s="585"/>
      <c r="D4" s="585"/>
      <c r="E4" s="585">
        <v>2020</v>
      </c>
      <c r="F4" s="585"/>
      <c r="G4" s="585"/>
      <c r="H4" s="585">
        <f>+E4+1</f>
        <v>2021</v>
      </c>
      <c r="I4" s="585"/>
      <c r="J4" s="585"/>
      <c r="K4" s="585">
        <f>+H4+1</f>
        <v>2022</v>
      </c>
      <c r="L4" s="585"/>
      <c r="M4" s="586"/>
    </row>
    <row r="5" spans="1:13" s="34" customFormat="1" ht="13.15" customHeight="1" x14ac:dyDescent="0.2">
      <c r="A5" s="589"/>
      <c r="B5" s="349" t="s">
        <v>394</v>
      </c>
      <c r="C5" s="349" t="s">
        <v>395</v>
      </c>
      <c r="D5" s="349" t="s">
        <v>396</v>
      </c>
      <c r="E5" s="349" t="s">
        <v>394</v>
      </c>
      <c r="F5" s="349" t="s">
        <v>395</v>
      </c>
      <c r="G5" s="349" t="s">
        <v>396</v>
      </c>
      <c r="H5" s="349" t="s">
        <v>394</v>
      </c>
      <c r="I5" s="349" t="s">
        <v>395</v>
      </c>
      <c r="J5" s="349" t="s">
        <v>396</v>
      </c>
      <c r="K5" s="349" t="s">
        <v>394</v>
      </c>
      <c r="L5" s="349" t="s">
        <v>395</v>
      </c>
      <c r="M5" s="350" t="s">
        <v>396</v>
      </c>
    </row>
    <row r="6" spans="1:13" s="34" customFormat="1" ht="13.15" customHeight="1" x14ac:dyDescent="0.2">
      <c r="A6" s="351" t="s">
        <v>30</v>
      </c>
      <c r="B6" s="352"/>
      <c r="C6" s="352"/>
      <c r="D6" s="352"/>
      <c r="E6" s="352"/>
      <c r="F6" s="352"/>
      <c r="G6" s="352"/>
      <c r="H6" s="352"/>
      <c r="I6" s="352"/>
      <c r="J6" s="352"/>
      <c r="K6" s="352"/>
      <c r="L6" s="352"/>
      <c r="M6" s="353"/>
    </row>
    <row r="7" spans="1:13" s="34" customFormat="1" ht="13.15" customHeight="1" x14ac:dyDescent="0.2">
      <c r="A7" s="354" t="s">
        <v>33</v>
      </c>
      <c r="B7" s="355">
        <v>0.60245001733502834</v>
      </c>
      <c r="C7" s="355">
        <v>0.39754998266497171</v>
      </c>
      <c r="D7" s="356">
        <v>20.490003467005664</v>
      </c>
      <c r="E7" s="355">
        <v>0.59006360254410173</v>
      </c>
      <c r="F7" s="355">
        <v>0.40993639745589822</v>
      </c>
      <c r="G7" s="356">
        <v>18.012720508820351</v>
      </c>
      <c r="H7" s="355">
        <v>0.57977243994943106</v>
      </c>
      <c r="I7" s="355">
        <v>0.42022756005056888</v>
      </c>
      <c r="J7" s="356">
        <v>15.954487989886218</v>
      </c>
      <c r="K7" s="357">
        <v>0.59443494481579351</v>
      </c>
      <c r="L7" s="355">
        <v>0.40556505518420644</v>
      </c>
      <c r="M7" s="358">
        <v>18.886988963158707</v>
      </c>
    </row>
    <row r="8" spans="1:13" s="34" customFormat="1" ht="13.15" customHeight="1" x14ac:dyDescent="0.2">
      <c r="A8" s="354" t="s">
        <v>34</v>
      </c>
      <c r="B8" s="355">
        <v>0.4776726855832617</v>
      </c>
      <c r="C8" s="355">
        <v>0.5223273144167383</v>
      </c>
      <c r="D8" s="356">
        <v>-4.4654628833476595</v>
      </c>
      <c r="E8" s="355">
        <v>0.47465898400752587</v>
      </c>
      <c r="F8" s="355">
        <v>0.52534101599247418</v>
      </c>
      <c r="G8" s="356">
        <v>-5.0682031984948308</v>
      </c>
      <c r="H8" s="355">
        <v>0.46112374147450469</v>
      </c>
      <c r="I8" s="355">
        <v>0.53887625852549526</v>
      </c>
      <c r="J8" s="356">
        <v>-7.7752517050990564</v>
      </c>
      <c r="K8" s="357">
        <v>0.45664294187425858</v>
      </c>
      <c r="L8" s="355">
        <v>0.54335705812574142</v>
      </c>
      <c r="M8" s="358">
        <v>-8.6714116251482842</v>
      </c>
    </row>
    <row r="9" spans="1:13" s="34" customFormat="1" ht="13.15" customHeight="1" x14ac:dyDescent="0.2">
      <c r="A9" s="354" t="s">
        <v>35</v>
      </c>
      <c r="B9" s="355">
        <v>0.3900094547746612</v>
      </c>
      <c r="C9" s="355">
        <v>0.6099905452253388</v>
      </c>
      <c r="D9" s="356">
        <v>-21.998109045067761</v>
      </c>
      <c r="E9" s="355">
        <v>0.38217213114754101</v>
      </c>
      <c r="F9" s="355">
        <v>0.61782786885245899</v>
      </c>
      <c r="G9" s="356">
        <v>-23.565573770491799</v>
      </c>
      <c r="H9" s="355">
        <v>0.365995352439969</v>
      </c>
      <c r="I9" s="355">
        <v>0.63400464756003094</v>
      </c>
      <c r="J9" s="356">
        <v>-26.800929512006196</v>
      </c>
      <c r="K9" s="357">
        <v>0.35867358448003611</v>
      </c>
      <c r="L9" s="355">
        <v>0.64132641551996394</v>
      </c>
      <c r="M9" s="358">
        <v>-28.265283103992783</v>
      </c>
    </row>
    <row r="10" spans="1:13" s="34" customFormat="1" ht="13.15" customHeight="1" x14ac:dyDescent="0.2">
      <c r="A10" s="354" t="s">
        <v>36</v>
      </c>
      <c r="B10" s="355">
        <v>0.59154929577464788</v>
      </c>
      <c r="C10" s="355">
        <v>0.40845070422535212</v>
      </c>
      <c r="D10" s="356">
        <v>18.309859154929576</v>
      </c>
      <c r="E10" s="355">
        <v>0.71</v>
      </c>
      <c r="F10" s="355">
        <v>0.28999999999999998</v>
      </c>
      <c r="G10" s="356">
        <v>42</v>
      </c>
      <c r="H10" s="355">
        <v>0.77777777777777779</v>
      </c>
      <c r="I10" s="355">
        <v>0.22222222222222221</v>
      </c>
      <c r="J10" s="356">
        <v>55.555555555555557</v>
      </c>
      <c r="K10" s="357">
        <v>0.75308641975308643</v>
      </c>
      <c r="L10" s="355">
        <v>0.24691358024691357</v>
      </c>
      <c r="M10" s="358">
        <v>50.617283950617285</v>
      </c>
    </row>
    <row r="11" spans="1:13" s="34" customFormat="1" ht="13.15" customHeight="1" x14ac:dyDescent="0.2">
      <c r="A11" s="351" t="s">
        <v>31</v>
      </c>
      <c r="B11" s="359"/>
      <c r="C11" s="359"/>
      <c r="D11" s="360"/>
      <c r="E11" s="359"/>
      <c r="F11" s="359"/>
      <c r="G11" s="360"/>
      <c r="H11" s="359"/>
      <c r="I11" s="359"/>
      <c r="J11" s="360"/>
      <c r="K11" s="359"/>
      <c r="L11" s="359"/>
      <c r="M11" s="361"/>
    </row>
    <row r="12" spans="1:13" s="34" customFormat="1" ht="13.15" customHeight="1" x14ac:dyDescent="0.2">
      <c r="A12" s="354" t="s">
        <v>33</v>
      </c>
      <c r="B12" s="355">
        <v>0.70470316114109488</v>
      </c>
      <c r="C12" s="355">
        <v>0.29529683885890518</v>
      </c>
      <c r="D12" s="356">
        <v>40.940632228218973</v>
      </c>
      <c r="E12" s="355">
        <v>0.71169036334913116</v>
      </c>
      <c r="F12" s="355">
        <v>0.28830963665086889</v>
      </c>
      <c r="G12" s="356">
        <v>42.338072669826225</v>
      </c>
      <c r="H12" s="355">
        <v>0.71951219512195119</v>
      </c>
      <c r="I12" s="355">
        <v>0.28048780487804881</v>
      </c>
      <c r="J12" s="356">
        <v>43.90243902439024</v>
      </c>
      <c r="K12" s="357">
        <v>0.71080422420796097</v>
      </c>
      <c r="L12" s="355">
        <v>0.28919577579203898</v>
      </c>
      <c r="M12" s="358">
        <v>42.160844841592201</v>
      </c>
    </row>
    <row r="13" spans="1:13" s="34" customFormat="1" ht="13.15" customHeight="1" x14ac:dyDescent="0.2">
      <c r="A13" s="354" t="s">
        <v>34</v>
      </c>
      <c r="B13" s="355">
        <v>0.53161723559037488</v>
      </c>
      <c r="C13" s="355">
        <v>0.46838276440962506</v>
      </c>
      <c r="D13" s="356">
        <v>6.3234471180749816</v>
      </c>
      <c r="E13" s="355">
        <v>0.52538370720188898</v>
      </c>
      <c r="F13" s="355">
        <v>0.47461629279811096</v>
      </c>
      <c r="G13" s="356">
        <v>5.076741440377802</v>
      </c>
      <c r="H13" s="355">
        <v>0.52222222222222225</v>
      </c>
      <c r="I13" s="355">
        <v>0.4777777777777778</v>
      </c>
      <c r="J13" s="356">
        <v>4.4444444444444455</v>
      </c>
      <c r="K13" s="357">
        <v>0.54087403598971717</v>
      </c>
      <c r="L13" s="355">
        <v>0.45912596401028277</v>
      </c>
      <c r="M13" s="358">
        <v>8.1748071979434407</v>
      </c>
    </row>
    <row r="14" spans="1:13" s="34" customFormat="1" ht="13.15" customHeight="1" x14ac:dyDescent="0.2">
      <c r="A14" s="354" t="s">
        <v>35</v>
      </c>
      <c r="B14" s="355">
        <v>0.44843617920540996</v>
      </c>
      <c r="C14" s="355">
        <v>0.55156382079458999</v>
      </c>
      <c r="D14" s="356">
        <v>-10.312764158918004</v>
      </c>
      <c r="E14" s="355">
        <v>0.45506770619614278</v>
      </c>
      <c r="F14" s="355">
        <v>0.54493229380385722</v>
      </c>
      <c r="G14" s="356">
        <v>-8.986458760771443</v>
      </c>
      <c r="H14" s="355">
        <v>0.45330578512396696</v>
      </c>
      <c r="I14" s="355">
        <v>0.54669421487603309</v>
      </c>
      <c r="J14" s="356">
        <v>-9.338842975206612</v>
      </c>
      <c r="K14" s="362">
        <v>0.41962616822429905</v>
      </c>
      <c r="L14" s="363">
        <v>0.5803738317757009</v>
      </c>
      <c r="M14" s="358">
        <v>-16.074766355140184</v>
      </c>
    </row>
    <row r="15" spans="1:13" s="34" customFormat="1" ht="13.15" customHeight="1" x14ac:dyDescent="0.2">
      <c r="A15" s="354" t="s">
        <v>36</v>
      </c>
      <c r="B15" s="355">
        <v>0.15646258503401361</v>
      </c>
      <c r="C15" s="355">
        <v>0.84353741496598644</v>
      </c>
      <c r="D15" s="356">
        <v>-68.707482993197289</v>
      </c>
      <c r="E15" s="355">
        <v>0.1366906474820144</v>
      </c>
      <c r="F15" s="355">
        <v>0.86330935251798557</v>
      </c>
      <c r="G15" s="356">
        <v>-72.661870503597115</v>
      </c>
      <c r="H15" s="355">
        <v>0.15966386554621848</v>
      </c>
      <c r="I15" s="355">
        <v>0.84033613445378152</v>
      </c>
      <c r="J15" s="356">
        <v>-68.067226890756302</v>
      </c>
      <c r="K15" s="362">
        <v>0.21739130434782608</v>
      </c>
      <c r="L15" s="363">
        <v>0.78260869565217395</v>
      </c>
      <c r="M15" s="358">
        <v>-56.521739130434788</v>
      </c>
    </row>
    <row r="16" spans="1:13" s="34" customFormat="1" ht="13.15" customHeight="1" x14ac:dyDescent="0.2">
      <c r="A16" s="351" t="s">
        <v>32</v>
      </c>
      <c r="B16" s="359"/>
      <c r="C16" s="359"/>
      <c r="D16" s="360"/>
      <c r="E16" s="359"/>
      <c r="F16" s="359"/>
      <c r="G16" s="360"/>
      <c r="H16" s="359"/>
      <c r="I16" s="359"/>
      <c r="J16" s="360"/>
      <c r="K16" s="359"/>
      <c r="L16" s="359"/>
      <c r="M16" s="361"/>
    </row>
    <row r="17" spans="1:13" s="34" customFormat="1" ht="13.15" customHeight="1" x14ac:dyDescent="0.2">
      <c r="A17" s="354" t="s">
        <v>33</v>
      </c>
      <c r="B17" s="355">
        <v>0.60406091370558379</v>
      </c>
      <c r="C17" s="355">
        <v>0.39593908629441626</v>
      </c>
      <c r="D17" s="356">
        <v>20.812182741116754</v>
      </c>
      <c r="E17" s="355">
        <v>0.59247242050616478</v>
      </c>
      <c r="F17" s="355">
        <v>0.40752757949383517</v>
      </c>
      <c r="G17" s="356">
        <v>18.49448410123296</v>
      </c>
      <c r="H17" s="355">
        <v>0.57126436781609191</v>
      </c>
      <c r="I17" s="355">
        <v>0.42873563218390803</v>
      </c>
      <c r="J17" s="356">
        <v>14.252873563218388</v>
      </c>
      <c r="K17" s="357">
        <v>0.57366432811656776</v>
      </c>
      <c r="L17" s="355">
        <v>0.4263356718834323</v>
      </c>
      <c r="M17" s="358">
        <v>14.732865623313545</v>
      </c>
    </row>
    <row r="18" spans="1:13" s="34" customFormat="1" ht="13.15" customHeight="1" x14ac:dyDescent="0.2">
      <c r="A18" s="354" t="s">
        <v>34</v>
      </c>
      <c r="B18" s="355">
        <v>0.49262027985432238</v>
      </c>
      <c r="C18" s="355">
        <v>0.50737972014567756</v>
      </c>
      <c r="D18" s="356">
        <v>-1.4759440291355175</v>
      </c>
      <c r="E18" s="355">
        <v>0.49691358024691357</v>
      </c>
      <c r="F18" s="355">
        <v>0.50308641975308643</v>
      </c>
      <c r="G18" s="356">
        <v>-0.61728395061728669</v>
      </c>
      <c r="H18" s="355">
        <v>0.4924322421682506</v>
      </c>
      <c r="I18" s="355">
        <v>0.50756775783174934</v>
      </c>
      <c r="J18" s="356">
        <v>-1.5135515663498744</v>
      </c>
      <c r="K18" s="357">
        <v>0.47888218482057798</v>
      </c>
      <c r="L18" s="355">
        <v>0.52111781517942202</v>
      </c>
      <c r="M18" s="358">
        <v>-4.2235630358844034</v>
      </c>
    </row>
    <row r="19" spans="1:13" s="34" customFormat="1" ht="13.15" customHeight="1" x14ac:dyDescent="0.2">
      <c r="A19" s="354" t="s">
        <v>35</v>
      </c>
      <c r="B19" s="355">
        <v>0.42307692307692307</v>
      </c>
      <c r="C19" s="355">
        <v>0.57692307692307687</v>
      </c>
      <c r="D19" s="356">
        <v>-15.38461538461538</v>
      </c>
      <c r="E19" s="355">
        <v>0.44444444444444442</v>
      </c>
      <c r="F19" s="355">
        <v>0.55555555555555558</v>
      </c>
      <c r="G19" s="356">
        <v>-11.111111111111116</v>
      </c>
      <c r="H19" s="355">
        <v>0.43782969103240393</v>
      </c>
      <c r="I19" s="355">
        <v>0.56217030896759612</v>
      </c>
      <c r="J19" s="356">
        <v>-12.434061793519218</v>
      </c>
      <c r="K19" s="357">
        <v>0.48157560355781448</v>
      </c>
      <c r="L19" s="355">
        <v>0.51842439644218552</v>
      </c>
      <c r="M19" s="358">
        <v>-3.684879288437104</v>
      </c>
    </row>
    <row r="20" spans="1:13" s="34" customFormat="1" ht="13.15" customHeight="1" x14ac:dyDescent="0.2">
      <c r="A20" s="364" t="s">
        <v>36</v>
      </c>
      <c r="B20" s="365">
        <v>0.44736842105263158</v>
      </c>
      <c r="C20" s="365">
        <v>0.55263157894736847</v>
      </c>
      <c r="D20" s="366">
        <v>-10.526315789473689</v>
      </c>
      <c r="E20" s="365">
        <v>0.37931034482758619</v>
      </c>
      <c r="F20" s="365">
        <v>0.62068965517241381</v>
      </c>
      <c r="G20" s="366">
        <v>-24.137931034482762</v>
      </c>
      <c r="H20" s="365">
        <v>0.38235294117647056</v>
      </c>
      <c r="I20" s="365">
        <v>0.61764705882352944</v>
      </c>
      <c r="J20" s="366">
        <v>-23.529411764705888</v>
      </c>
      <c r="K20" s="367">
        <v>0.29032258064516131</v>
      </c>
      <c r="L20" s="365">
        <v>0.70967741935483875</v>
      </c>
      <c r="M20" s="368">
        <v>-41.935483870967744</v>
      </c>
    </row>
    <row r="21" spans="1:13" ht="13.15" customHeight="1" x14ac:dyDescent="0.25">
      <c r="A21" s="1" t="s">
        <v>17</v>
      </c>
    </row>
    <row r="22" spans="1:13" ht="13.15" customHeight="1" x14ac:dyDescent="0.25">
      <c r="A22" s="587" t="s">
        <v>37</v>
      </c>
      <c r="B22" s="587"/>
      <c r="C22" s="587"/>
      <c r="D22" s="587"/>
      <c r="E22" s="587"/>
      <c r="F22" s="587"/>
      <c r="G22" s="587"/>
      <c r="H22" s="587"/>
      <c r="I22" s="587"/>
      <c r="J22" s="587"/>
      <c r="K22" s="587"/>
      <c r="L22" s="587"/>
      <c r="M22" s="587"/>
    </row>
    <row r="23" spans="1:13" ht="13.15" customHeight="1" x14ac:dyDescent="0.25">
      <c r="A23" s="570" t="s">
        <v>447</v>
      </c>
      <c r="B23" s="570"/>
      <c r="C23" s="570"/>
      <c r="D23" s="570"/>
      <c r="E23" s="570"/>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Q9" sqref="Q9"/>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6" t="s">
        <v>453</v>
      </c>
      <c r="B2" s="576"/>
      <c r="C2" s="576"/>
      <c r="D2" s="576"/>
      <c r="E2" s="576"/>
      <c r="F2" s="576"/>
      <c r="G2" s="576"/>
      <c r="H2" s="576"/>
      <c r="I2" s="576"/>
      <c r="J2" s="576"/>
      <c r="K2" s="576"/>
      <c r="L2" s="576"/>
      <c r="M2" s="576"/>
    </row>
    <row r="3" spans="1:13" s="34" customFormat="1" ht="13.15" customHeight="1" x14ac:dyDescent="0.2"/>
    <row r="4" spans="1:13" s="34" customFormat="1" ht="13.15" customHeight="1" x14ac:dyDescent="0.2">
      <c r="A4" s="588"/>
      <c r="B4" s="585">
        <v>2019</v>
      </c>
      <c r="C4" s="585"/>
      <c r="D4" s="585"/>
      <c r="E4" s="585">
        <f>+B4+1</f>
        <v>2020</v>
      </c>
      <c r="F4" s="585"/>
      <c r="G4" s="585"/>
      <c r="H4" s="585">
        <f>+E4+1</f>
        <v>2021</v>
      </c>
      <c r="I4" s="585"/>
      <c r="J4" s="585"/>
      <c r="K4" s="585">
        <f>+H4+1</f>
        <v>2022</v>
      </c>
      <c r="L4" s="585"/>
      <c r="M4" s="586"/>
    </row>
    <row r="5" spans="1:13" s="34" customFormat="1" ht="13.15" customHeight="1" x14ac:dyDescent="0.2">
      <c r="A5" s="589"/>
      <c r="B5" s="349" t="s">
        <v>394</v>
      </c>
      <c r="C5" s="349" t="s">
        <v>395</v>
      </c>
      <c r="D5" s="349" t="s">
        <v>396</v>
      </c>
      <c r="E5" s="349" t="s">
        <v>394</v>
      </c>
      <c r="F5" s="349" t="s">
        <v>395</v>
      </c>
      <c r="G5" s="349" t="s">
        <v>396</v>
      </c>
      <c r="H5" s="349" t="s">
        <v>394</v>
      </c>
      <c r="I5" s="349" t="s">
        <v>395</v>
      </c>
      <c r="J5" s="349" t="s">
        <v>396</v>
      </c>
      <c r="K5" s="349" t="s">
        <v>394</v>
      </c>
      <c r="L5" s="349" t="s">
        <v>395</v>
      </c>
      <c r="M5" s="350" t="s">
        <v>396</v>
      </c>
    </row>
    <row r="6" spans="1:13" s="34" customFormat="1" ht="13.15" customHeight="1" x14ac:dyDescent="0.2">
      <c r="A6" s="351" t="s">
        <v>38</v>
      </c>
      <c r="B6" s="352"/>
      <c r="C6" s="352"/>
      <c r="D6" s="352"/>
      <c r="E6" s="352"/>
      <c r="F6" s="352"/>
      <c r="G6" s="352"/>
      <c r="H6" s="352"/>
      <c r="I6" s="352"/>
      <c r="J6" s="352"/>
      <c r="K6" s="352"/>
      <c r="L6" s="352"/>
      <c r="M6" s="353"/>
    </row>
    <row r="7" spans="1:13" s="34" customFormat="1" ht="13.15" customHeight="1" x14ac:dyDescent="0.2">
      <c r="A7" s="354" t="s">
        <v>33</v>
      </c>
      <c r="B7" s="355">
        <v>0.62107763470433808</v>
      </c>
      <c r="C7" s="355">
        <v>0.37892236529566198</v>
      </c>
      <c r="D7" s="356">
        <v>24.215526940867608</v>
      </c>
      <c r="E7" s="355">
        <v>0.61094731444686579</v>
      </c>
      <c r="F7" s="355">
        <v>0.38905268555313421</v>
      </c>
      <c r="G7" s="356">
        <v>22.189462889373157</v>
      </c>
      <c r="H7" s="355">
        <v>0.60294698066043939</v>
      </c>
      <c r="I7" s="355">
        <v>0.39705301933956061</v>
      </c>
      <c r="J7" s="356">
        <v>20.589396132087877</v>
      </c>
      <c r="K7" s="357">
        <v>0.62557226945716149</v>
      </c>
      <c r="L7" s="355">
        <v>0.37442773054283846</v>
      </c>
      <c r="M7" s="358">
        <v>25.114453891432305</v>
      </c>
    </row>
    <row r="8" spans="1:13" s="34" customFormat="1" ht="13.15" customHeight="1" x14ac:dyDescent="0.2">
      <c r="A8" s="354" t="s">
        <v>34</v>
      </c>
      <c r="B8" s="355">
        <v>0.4888724644822206</v>
      </c>
      <c r="C8" s="355">
        <v>0.51112753551777945</v>
      </c>
      <c r="D8" s="356">
        <v>-2.2255071035558851</v>
      </c>
      <c r="E8" s="355">
        <v>0.48458038422649141</v>
      </c>
      <c r="F8" s="355">
        <v>0.51541961577350859</v>
      </c>
      <c r="G8" s="356">
        <v>-3.0839231547017176</v>
      </c>
      <c r="H8" s="355">
        <v>0.47650645624103299</v>
      </c>
      <c r="I8" s="355">
        <v>0.52349354375896695</v>
      </c>
      <c r="J8" s="356">
        <v>-4.6987087517933954</v>
      </c>
      <c r="K8" s="357">
        <v>0.47564072962364351</v>
      </c>
      <c r="L8" s="355">
        <v>0.52435927037635655</v>
      </c>
      <c r="M8" s="358">
        <v>-4.8718540752713038</v>
      </c>
    </row>
    <row r="9" spans="1:13" s="34" customFormat="1" ht="13.15" customHeight="1" x14ac:dyDescent="0.2">
      <c r="A9" s="354" t="s">
        <v>35</v>
      </c>
      <c r="B9" s="355">
        <v>0.40986479719579372</v>
      </c>
      <c r="C9" s="355">
        <v>0.59013520280420628</v>
      </c>
      <c r="D9" s="356">
        <v>-18.027040560841257</v>
      </c>
      <c r="E9" s="355">
        <v>0.40910279884907141</v>
      </c>
      <c r="F9" s="355">
        <v>0.59089720115092859</v>
      </c>
      <c r="G9" s="356">
        <v>-18.179440230185719</v>
      </c>
      <c r="H9" s="355">
        <v>0.39910502027688433</v>
      </c>
      <c r="I9" s="355">
        <v>0.60089497972311567</v>
      </c>
      <c r="J9" s="356">
        <v>-20.178995944623136</v>
      </c>
      <c r="K9" s="357">
        <v>0.3801391524351676</v>
      </c>
      <c r="L9" s="355">
        <v>0.6198608475648324</v>
      </c>
      <c r="M9" s="358">
        <v>-23.972169512966481</v>
      </c>
    </row>
    <row r="10" spans="1:13" s="34" customFormat="1" ht="13.15" customHeight="1" x14ac:dyDescent="0.2">
      <c r="A10" s="354" t="s">
        <v>36</v>
      </c>
      <c r="B10" s="355">
        <v>0.32490974729241878</v>
      </c>
      <c r="C10" s="355">
        <v>0.67509025270758127</v>
      </c>
      <c r="D10" s="356">
        <v>-35.018050541516246</v>
      </c>
      <c r="E10" s="355">
        <v>0.32</v>
      </c>
      <c r="F10" s="355">
        <v>0.68</v>
      </c>
      <c r="G10" s="356">
        <v>-36.000000000000007</v>
      </c>
      <c r="H10" s="355">
        <v>0.35499999999999998</v>
      </c>
      <c r="I10" s="355">
        <v>0.64500000000000002</v>
      </c>
      <c r="J10" s="356">
        <v>-29.000000000000004</v>
      </c>
      <c r="K10" s="357">
        <v>0.36597938144329895</v>
      </c>
      <c r="L10" s="355">
        <v>0.634020618556701</v>
      </c>
      <c r="M10" s="358">
        <v>-26.804123711340207</v>
      </c>
    </row>
    <row r="11" spans="1:13" s="34" customFormat="1" ht="13.15" customHeight="1" x14ac:dyDescent="0.2">
      <c r="A11" s="351" t="s">
        <v>39</v>
      </c>
      <c r="B11" s="359"/>
      <c r="C11" s="359"/>
      <c r="D11" s="360"/>
      <c r="E11" s="359"/>
      <c r="F11" s="359"/>
      <c r="G11" s="360"/>
      <c r="H11" s="359"/>
      <c r="I11" s="359"/>
      <c r="J11" s="360"/>
      <c r="K11" s="359"/>
      <c r="L11" s="359"/>
      <c r="M11" s="361"/>
    </row>
    <row r="12" spans="1:13" s="34" customFormat="1" ht="13.15" customHeight="1" x14ac:dyDescent="0.2">
      <c r="A12" s="354" t="s">
        <v>33</v>
      </c>
      <c r="B12" s="355">
        <v>0.61478117258464082</v>
      </c>
      <c r="C12" s="355">
        <v>0.38521882741535923</v>
      </c>
      <c r="D12" s="356">
        <v>22.956234516928159</v>
      </c>
      <c r="E12" s="355">
        <v>0.60775862068965514</v>
      </c>
      <c r="F12" s="355">
        <v>0.39224137931034481</v>
      </c>
      <c r="G12" s="356">
        <v>21.551724137931032</v>
      </c>
      <c r="H12" s="355">
        <v>0.59753203607024208</v>
      </c>
      <c r="I12" s="355">
        <v>0.40246796392975798</v>
      </c>
      <c r="J12" s="356">
        <v>19.506407214048409</v>
      </c>
      <c r="K12" s="357">
        <v>0.59236276849642</v>
      </c>
      <c r="L12" s="355">
        <v>0.40763723150357994</v>
      </c>
      <c r="M12" s="358">
        <v>18.472553699284006</v>
      </c>
    </row>
    <row r="13" spans="1:13" s="34" customFormat="1" ht="13.15" customHeight="1" x14ac:dyDescent="0.2">
      <c r="A13" s="354" t="s">
        <v>34</v>
      </c>
      <c r="B13" s="355">
        <v>0.48623853211009177</v>
      </c>
      <c r="C13" s="355">
        <v>0.51376146788990829</v>
      </c>
      <c r="D13" s="356">
        <v>-2.7522935779816518</v>
      </c>
      <c r="E13" s="355">
        <v>0.48441064638783271</v>
      </c>
      <c r="F13" s="355">
        <v>0.51558935361216729</v>
      </c>
      <c r="G13" s="356">
        <v>-3.1178707224334579</v>
      </c>
      <c r="H13" s="355">
        <v>0.46713246827320692</v>
      </c>
      <c r="I13" s="355">
        <v>0.53286753172679313</v>
      </c>
      <c r="J13" s="356">
        <v>-6.5735063453586209</v>
      </c>
      <c r="K13" s="357">
        <v>0.45963709101300187</v>
      </c>
      <c r="L13" s="355">
        <v>0.54036290898699813</v>
      </c>
      <c r="M13" s="358">
        <v>-8.072581797399625</v>
      </c>
    </row>
    <row r="14" spans="1:13" s="34" customFormat="1" ht="13.15" customHeight="1" x14ac:dyDescent="0.2">
      <c r="A14" s="354" t="s">
        <v>35</v>
      </c>
      <c r="B14" s="355">
        <v>0.36842105263157893</v>
      </c>
      <c r="C14" s="355">
        <v>0.63157894736842102</v>
      </c>
      <c r="D14" s="356">
        <v>-26.315789473684209</v>
      </c>
      <c r="E14" s="355">
        <v>0.36343612334801761</v>
      </c>
      <c r="F14" s="355">
        <v>0.63656387665198233</v>
      </c>
      <c r="G14" s="356">
        <v>-27.312775330396473</v>
      </c>
      <c r="H14" s="355">
        <v>0.35654596100278552</v>
      </c>
      <c r="I14" s="355">
        <v>0.64345403899721454</v>
      </c>
      <c r="J14" s="356">
        <v>-28.690807799442901</v>
      </c>
      <c r="K14" s="362">
        <v>0.36294896030245749</v>
      </c>
      <c r="L14" s="363">
        <v>0.63705103969754251</v>
      </c>
      <c r="M14" s="358">
        <v>-27.410207939508503</v>
      </c>
    </row>
    <row r="15" spans="1:13" s="34" customFormat="1" ht="13.15" customHeight="1" x14ac:dyDescent="0.2">
      <c r="A15" s="354" t="s">
        <v>36</v>
      </c>
      <c r="B15" s="355">
        <v>0.68</v>
      </c>
      <c r="C15" s="355">
        <v>0.32</v>
      </c>
      <c r="D15" s="356">
        <v>36.000000000000007</v>
      </c>
      <c r="E15" s="355">
        <v>0.67441860465116277</v>
      </c>
      <c r="F15" s="355">
        <v>0.32558139534883723</v>
      </c>
      <c r="G15" s="356">
        <v>34.883720930232556</v>
      </c>
      <c r="H15" s="355">
        <v>0.70588235294117652</v>
      </c>
      <c r="I15" s="355">
        <v>0.29411764705882354</v>
      </c>
      <c r="J15" s="356">
        <v>41.176470588235297</v>
      </c>
      <c r="K15" s="362">
        <v>0.72727272727272729</v>
      </c>
      <c r="L15" s="363">
        <v>0.27272727272727271</v>
      </c>
      <c r="M15" s="358">
        <v>45.45454545454546</v>
      </c>
    </row>
    <row r="16" spans="1:13" s="34" customFormat="1" ht="13.15" customHeight="1" x14ac:dyDescent="0.2">
      <c r="A16" s="351" t="s">
        <v>40</v>
      </c>
      <c r="B16" s="359"/>
      <c r="C16" s="359"/>
      <c r="D16" s="360"/>
      <c r="E16" s="359"/>
      <c r="F16" s="359"/>
      <c r="G16" s="360"/>
      <c r="H16" s="359"/>
      <c r="I16" s="359"/>
      <c r="J16" s="360"/>
      <c r="K16" s="359"/>
      <c r="L16" s="359"/>
      <c r="M16" s="361"/>
    </row>
    <row r="17" spans="1:13" s="34" customFormat="1" ht="13.15" customHeight="1" x14ac:dyDescent="0.2">
      <c r="A17" s="354" t="s">
        <v>33</v>
      </c>
      <c r="B17" s="355">
        <v>0.55396475770925113</v>
      </c>
      <c r="C17" s="355">
        <v>0.44603524229074892</v>
      </c>
      <c r="D17" s="356">
        <v>10.79295154185022</v>
      </c>
      <c r="E17" s="355">
        <v>0.54465161923454364</v>
      </c>
      <c r="F17" s="355">
        <v>0.45534838076545631</v>
      </c>
      <c r="G17" s="356">
        <v>8.9303238469087329</v>
      </c>
      <c r="H17" s="355">
        <v>0.53156996587030714</v>
      </c>
      <c r="I17" s="355">
        <v>0.46843003412969281</v>
      </c>
      <c r="J17" s="356">
        <v>6.3139931740614328</v>
      </c>
      <c r="K17" s="357">
        <v>0.53215926493108734</v>
      </c>
      <c r="L17" s="355">
        <v>0.46784073506891272</v>
      </c>
      <c r="M17" s="358">
        <v>6.4318529862174625</v>
      </c>
    </row>
    <row r="18" spans="1:13" s="34" customFormat="1" ht="13.15" customHeight="1" x14ac:dyDescent="0.2">
      <c r="A18" s="354" t="s">
        <v>34</v>
      </c>
      <c r="B18" s="355">
        <v>0.47028055159296245</v>
      </c>
      <c r="C18" s="355">
        <v>0.52971944840703755</v>
      </c>
      <c r="D18" s="356">
        <v>-5.9438896814075104</v>
      </c>
      <c r="E18" s="355">
        <v>0.47776280323450132</v>
      </c>
      <c r="F18" s="355">
        <v>0.52223719676549862</v>
      </c>
      <c r="G18" s="356">
        <v>-4.44743935309973</v>
      </c>
      <c r="H18" s="355">
        <v>0.47598442232799654</v>
      </c>
      <c r="I18" s="355">
        <v>0.52401557767200346</v>
      </c>
      <c r="J18" s="356">
        <v>-4.8031155344006926</v>
      </c>
      <c r="K18" s="357">
        <v>0.43934760448521915</v>
      </c>
      <c r="L18" s="355">
        <v>0.56065239551478085</v>
      </c>
      <c r="M18" s="358">
        <v>-12.130479102956171</v>
      </c>
    </row>
    <row r="19" spans="1:13" s="34" customFormat="1" ht="13.15" customHeight="1" x14ac:dyDescent="0.2">
      <c r="A19" s="354" t="s">
        <v>35</v>
      </c>
      <c r="B19" s="355">
        <v>0.44424460431654678</v>
      </c>
      <c r="C19" s="355">
        <v>0.55575539568345322</v>
      </c>
      <c r="D19" s="356">
        <v>-11.151079136690644</v>
      </c>
      <c r="E19" s="355">
        <v>0.45068664169787764</v>
      </c>
      <c r="F19" s="355">
        <v>0.54931335830212236</v>
      </c>
      <c r="G19" s="356">
        <v>-9.8626716604244713</v>
      </c>
      <c r="H19" s="355">
        <v>0.43953934740882916</v>
      </c>
      <c r="I19" s="355">
        <v>0.56046065259117084</v>
      </c>
      <c r="J19" s="356">
        <v>-12.092130518234168</v>
      </c>
      <c r="K19" s="357">
        <v>0.48761819000450246</v>
      </c>
      <c r="L19" s="355">
        <v>0.51238180999549754</v>
      </c>
      <c r="M19" s="358">
        <v>-2.4763619990995078</v>
      </c>
    </row>
    <row r="20" spans="1:13" s="34" customFormat="1" ht="13.15" customHeight="1" x14ac:dyDescent="0.2">
      <c r="A20" s="364" t="s">
        <v>36</v>
      </c>
      <c r="B20" s="365">
        <v>0</v>
      </c>
      <c r="C20" s="365">
        <v>0</v>
      </c>
      <c r="D20" s="366">
        <v>0</v>
      </c>
      <c r="E20" s="365">
        <v>0</v>
      </c>
      <c r="F20" s="365">
        <v>0</v>
      </c>
      <c r="G20" s="366">
        <v>0</v>
      </c>
      <c r="H20" s="365">
        <v>0</v>
      </c>
      <c r="I20" s="365">
        <v>0</v>
      </c>
      <c r="J20" s="366">
        <v>0</v>
      </c>
      <c r="K20" s="367">
        <v>0</v>
      </c>
      <c r="L20" s="365">
        <v>0</v>
      </c>
      <c r="M20" s="368">
        <v>0</v>
      </c>
    </row>
    <row r="21" spans="1:13" ht="13.15" customHeight="1" x14ac:dyDescent="0.25">
      <c r="A21" s="1" t="s">
        <v>17</v>
      </c>
    </row>
    <row r="22" spans="1:13" ht="13.15" customHeight="1" x14ac:dyDescent="0.25">
      <c r="A22" s="587" t="s">
        <v>37</v>
      </c>
      <c r="B22" s="587"/>
      <c r="C22" s="587"/>
      <c r="D22" s="587"/>
      <c r="E22" s="587"/>
      <c r="F22" s="587"/>
      <c r="G22" s="587"/>
      <c r="H22" s="587"/>
      <c r="I22" s="587"/>
      <c r="J22" s="587"/>
      <c r="K22" s="587"/>
      <c r="L22" s="587"/>
      <c r="M22" s="587"/>
    </row>
    <row r="23" spans="1:13" ht="13.15" customHeight="1" x14ac:dyDescent="0.25">
      <c r="A23" s="570" t="s">
        <v>447</v>
      </c>
      <c r="B23" s="570"/>
      <c r="C23" s="570"/>
      <c r="D23" s="570"/>
      <c r="E23" s="570"/>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B6" sqref="B6:F15"/>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454</v>
      </c>
      <c r="B2" s="576"/>
      <c r="C2" s="576"/>
      <c r="D2" s="576"/>
      <c r="E2" s="576"/>
      <c r="F2" s="576"/>
    </row>
    <row r="3" spans="1:6" s="34" customFormat="1" ht="13.15" customHeight="1" x14ac:dyDescent="0.2"/>
    <row r="4" spans="1:6" s="34" customFormat="1" ht="13.15" customHeight="1" x14ac:dyDescent="0.2">
      <c r="A4" s="304"/>
      <c r="B4" s="305">
        <v>2019</v>
      </c>
      <c r="C4" s="192">
        <f>+B4+1</f>
        <v>2020</v>
      </c>
      <c r="D4" s="192">
        <f>+C4+1</f>
        <v>2021</v>
      </c>
      <c r="E4" s="192">
        <f>+D4+1</f>
        <v>2022</v>
      </c>
      <c r="F4" s="194" t="s">
        <v>12</v>
      </c>
    </row>
    <row r="5" spans="1:6" s="34" customFormat="1" ht="13.15" customHeight="1" x14ac:dyDescent="0.2">
      <c r="A5" s="369" t="s">
        <v>211</v>
      </c>
      <c r="B5" s="370"/>
      <c r="C5" s="371"/>
      <c r="D5" s="370"/>
      <c r="E5" s="370"/>
      <c r="F5" s="372"/>
    </row>
    <row r="6" spans="1:6" s="34" customFormat="1" ht="13.15" customHeight="1" x14ac:dyDescent="0.2">
      <c r="A6" s="373" t="s">
        <v>41</v>
      </c>
      <c r="B6" s="374">
        <v>48.88</v>
      </c>
      <c r="C6" s="374">
        <v>49.15</v>
      </c>
      <c r="D6" s="374">
        <v>49.53</v>
      </c>
      <c r="E6" s="374">
        <v>49.94</v>
      </c>
      <c r="F6" s="375">
        <v>49.375</v>
      </c>
    </row>
    <row r="7" spans="1:6" s="34" customFormat="1" ht="13.15" customHeight="1" x14ac:dyDescent="0.2">
      <c r="A7" s="373" t="s">
        <v>42</v>
      </c>
      <c r="B7" s="376"/>
      <c r="C7" s="377">
        <v>5.5237315875613646E-3</v>
      </c>
      <c r="D7" s="377">
        <v>7.7314343845371614E-3</v>
      </c>
      <c r="E7" s="377">
        <v>8.2778114274175696E-3</v>
      </c>
      <c r="F7" s="378">
        <v>7.1776591331720319E-3</v>
      </c>
    </row>
    <row r="8" spans="1:6" s="34" customFormat="1" ht="13.15" customHeight="1" x14ac:dyDescent="0.2">
      <c r="A8" s="379" t="s">
        <v>212</v>
      </c>
      <c r="B8" s="380"/>
      <c r="C8" s="381"/>
      <c r="D8" s="380"/>
      <c r="E8" s="380"/>
      <c r="F8" s="382"/>
    </row>
    <row r="9" spans="1:6" s="34" customFormat="1" ht="13.15" customHeight="1" x14ac:dyDescent="0.2">
      <c r="A9" s="373" t="s">
        <v>11</v>
      </c>
      <c r="B9" s="376">
        <v>51.372844166206342</v>
      </c>
      <c r="C9" s="376">
        <v>52.096063520465222</v>
      </c>
      <c r="D9" s="376">
        <v>52.227359791602822</v>
      </c>
      <c r="E9" s="376">
        <v>52.992800561907366</v>
      </c>
      <c r="F9" s="383">
        <v>52.172267010045438</v>
      </c>
    </row>
    <row r="10" spans="1:6" s="34" customFormat="1" ht="13.15" customHeight="1" x14ac:dyDescent="0.2">
      <c r="A10" s="373" t="s">
        <v>12</v>
      </c>
      <c r="B10" s="376">
        <v>50.477487939967844</v>
      </c>
      <c r="C10" s="376">
        <v>51.338150289017335</v>
      </c>
      <c r="D10" s="376">
        <v>51.451124392220414</v>
      </c>
      <c r="E10" s="376">
        <v>52.325134631317312</v>
      </c>
      <c r="F10" s="383">
        <v>51.397974313130732</v>
      </c>
    </row>
    <row r="11" spans="1:6" s="34" customFormat="1" ht="13.15" customHeight="1" x14ac:dyDescent="0.2">
      <c r="A11" s="373" t="s">
        <v>13</v>
      </c>
      <c r="B11" s="376">
        <v>36.847904431393488</v>
      </c>
      <c r="C11" s="376">
        <v>36.308660933660931</v>
      </c>
      <c r="D11" s="376">
        <v>36.466939730836742</v>
      </c>
      <c r="E11" s="376">
        <v>36.823086900129695</v>
      </c>
      <c r="F11" s="383">
        <v>36.611647999005214</v>
      </c>
    </row>
    <row r="12" spans="1:6" s="34" customFormat="1" ht="13.15" customHeight="1" x14ac:dyDescent="0.2">
      <c r="A12" s="379" t="s">
        <v>213</v>
      </c>
      <c r="B12" s="380"/>
      <c r="C12" s="381"/>
      <c r="D12" s="380"/>
      <c r="E12" s="380"/>
      <c r="F12" s="384"/>
    </row>
    <row r="13" spans="1:6" s="34" customFormat="1" ht="13.15" customHeight="1" x14ac:dyDescent="0.2">
      <c r="A13" s="373" t="s">
        <v>3</v>
      </c>
      <c r="B13" s="376">
        <v>51.04570866003305</v>
      </c>
      <c r="C13" s="376">
        <v>51.549618736383444</v>
      </c>
      <c r="D13" s="376">
        <v>50.474192242491718</v>
      </c>
      <c r="E13" s="376">
        <v>50.006568732831724</v>
      </c>
      <c r="F13" s="383">
        <v>50.769022092934989</v>
      </c>
    </row>
    <row r="14" spans="1:6" s="34" customFormat="1" ht="13.15" customHeight="1" x14ac:dyDescent="0.2">
      <c r="A14" s="373" t="s">
        <v>4</v>
      </c>
      <c r="B14" s="376">
        <v>50.116828087167072</v>
      </c>
      <c r="C14" s="376">
        <v>51.249619209748232</v>
      </c>
      <c r="D14" s="376">
        <v>38.207661903314076</v>
      </c>
      <c r="E14" s="376">
        <v>47.587765957446798</v>
      </c>
      <c r="F14" s="383">
        <v>46.790468789419045</v>
      </c>
    </row>
    <row r="15" spans="1:6" s="34" customFormat="1" ht="13.15" customHeight="1" x14ac:dyDescent="0.2">
      <c r="A15" s="385" t="s">
        <v>5</v>
      </c>
      <c r="B15" s="386">
        <v>35.499206349206347</v>
      </c>
      <c r="C15" s="386">
        <v>34.843351403061227</v>
      </c>
      <c r="D15" s="386">
        <v>36.466939730836742</v>
      </c>
      <c r="E15" s="386">
        <v>36.823086900129695</v>
      </c>
      <c r="F15" s="387">
        <v>35.908146095808505</v>
      </c>
    </row>
    <row r="16" spans="1:6" ht="13.15" customHeight="1" x14ac:dyDescent="0.25">
      <c r="A16" s="1" t="s">
        <v>17</v>
      </c>
    </row>
    <row r="17" spans="1:5" ht="13.15" customHeight="1" x14ac:dyDescent="0.25">
      <c r="A17" s="570" t="s">
        <v>447</v>
      </c>
      <c r="B17" s="570"/>
      <c r="C17" s="570"/>
      <c r="D17" s="570"/>
      <c r="E17" s="570"/>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B6" sqref="B6:F15"/>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455</v>
      </c>
      <c r="B2" s="576"/>
      <c r="C2" s="576"/>
      <c r="D2" s="576"/>
      <c r="E2" s="576"/>
      <c r="F2" s="576"/>
    </row>
    <row r="3" spans="1:6" s="34" customFormat="1" ht="13.15" customHeight="1" x14ac:dyDescent="0.2"/>
    <row r="4" spans="1:6" s="34" customFormat="1" ht="13.15" customHeight="1" x14ac:dyDescent="0.2">
      <c r="A4" s="304"/>
      <c r="B4" s="305">
        <v>2019</v>
      </c>
      <c r="C4" s="192">
        <v>2020</v>
      </c>
      <c r="D4" s="192">
        <v>2021</v>
      </c>
      <c r="E4" s="192">
        <v>2022</v>
      </c>
      <c r="F4" s="194" t="s">
        <v>12</v>
      </c>
    </row>
    <row r="5" spans="1:6" s="34" customFormat="1" ht="13.15" customHeight="1" x14ac:dyDescent="0.2">
      <c r="A5" s="369" t="s">
        <v>214</v>
      </c>
      <c r="B5" s="370"/>
      <c r="C5" s="371"/>
      <c r="D5" s="370"/>
      <c r="E5" s="370"/>
      <c r="F5" s="372"/>
    </row>
    <row r="6" spans="1:6" s="34" customFormat="1" ht="13.15" customHeight="1" x14ac:dyDescent="0.2">
      <c r="A6" s="373" t="s">
        <v>41</v>
      </c>
      <c r="B6" s="388">
        <v>21.2</v>
      </c>
      <c r="C6" s="388">
        <v>21.1</v>
      </c>
      <c r="D6" s="388">
        <v>21</v>
      </c>
      <c r="E6" s="388">
        <v>20.8</v>
      </c>
      <c r="F6" s="389">
        <v>21.024999999999999</v>
      </c>
    </row>
    <row r="7" spans="1:6" s="34" customFormat="1" ht="13.15" customHeight="1" x14ac:dyDescent="0.2">
      <c r="A7" s="373" t="s">
        <v>42</v>
      </c>
      <c r="B7" s="390"/>
      <c r="C7" s="391">
        <v>-4.7169811320754151E-3</v>
      </c>
      <c r="D7" s="391">
        <v>-4.7393364928910442E-3</v>
      </c>
      <c r="E7" s="391">
        <v>-9.52380952380949E-3</v>
      </c>
      <c r="F7" s="392">
        <v>-6.3267090495919831E-3</v>
      </c>
    </row>
    <row r="8" spans="1:6" s="34" customFormat="1" ht="13.15" customHeight="1" x14ac:dyDescent="0.2">
      <c r="A8" s="379" t="s">
        <v>212</v>
      </c>
      <c r="B8" s="393"/>
      <c r="C8" s="394"/>
      <c r="D8" s="393"/>
      <c r="E8" s="393"/>
      <c r="F8" s="395"/>
    </row>
    <row r="9" spans="1:6" s="34" customFormat="1" ht="13.15" customHeight="1" x14ac:dyDescent="0.2">
      <c r="A9" s="373" t="s">
        <v>11</v>
      </c>
      <c r="B9" s="390">
        <v>24.4</v>
      </c>
      <c r="C9" s="390">
        <v>24.7</v>
      </c>
      <c r="D9" s="390">
        <v>24.1</v>
      </c>
      <c r="E9" s="390">
        <v>24.5</v>
      </c>
      <c r="F9" s="396">
        <v>24.424999999999997</v>
      </c>
    </row>
    <row r="10" spans="1:6" s="34" customFormat="1" ht="13.15" customHeight="1" x14ac:dyDescent="0.2">
      <c r="A10" s="373" t="s">
        <v>12</v>
      </c>
      <c r="B10" s="390">
        <v>22.5</v>
      </c>
      <c r="C10" s="390">
        <v>22.5</v>
      </c>
      <c r="D10" s="390">
        <v>23.7</v>
      </c>
      <c r="E10" s="390">
        <v>24.3</v>
      </c>
      <c r="F10" s="396">
        <v>23.25</v>
      </c>
    </row>
    <row r="11" spans="1:6" s="34" customFormat="1" ht="13.15" customHeight="1" x14ac:dyDescent="0.2">
      <c r="A11" s="373" t="s">
        <v>13</v>
      </c>
      <c r="B11" s="390">
        <v>6.4</v>
      </c>
      <c r="C11" s="390">
        <v>6</v>
      </c>
      <c r="D11" s="390">
        <v>5.2</v>
      </c>
      <c r="E11" s="390">
        <v>4</v>
      </c>
      <c r="F11" s="396">
        <v>5.4</v>
      </c>
    </row>
    <row r="12" spans="1:6" s="34" customFormat="1" ht="13.15" customHeight="1" x14ac:dyDescent="0.2">
      <c r="A12" s="379" t="s">
        <v>213</v>
      </c>
      <c r="B12" s="393"/>
      <c r="C12" s="394"/>
      <c r="D12" s="393"/>
      <c r="E12" s="393"/>
      <c r="F12" s="395"/>
    </row>
    <row r="13" spans="1:6" s="34" customFormat="1" ht="13.15" customHeight="1" x14ac:dyDescent="0.2">
      <c r="A13" s="373" t="s">
        <v>3</v>
      </c>
      <c r="B13" s="390">
        <v>24</v>
      </c>
      <c r="C13" s="390">
        <v>24.1</v>
      </c>
      <c r="D13" s="390">
        <v>22.1</v>
      </c>
      <c r="E13" s="390">
        <v>20.9</v>
      </c>
      <c r="F13" s="396">
        <v>22.774999999999999</v>
      </c>
    </row>
    <row r="14" spans="1:6" s="34" customFormat="1" ht="13.15" customHeight="1" x14ac:dyDescent="0.2">
      <c r="A14" s="373" t="s">
        <v>4</v>
      </c>
      <c r="B14" s="390">
        <v>22.4</v>
      </c>
      <c r="C14" s="390">
        <v>23</v>
      </c>
      <c r="D14" s="390">
        <v>7.8</v>
      </c>
      <c r="E14" s="390">
        <v>15.9</v>
      </c>
      <c r="F14" s="396">
        <v>17.274999999999999</v>
      </c>
    </row>
    <row r="15" spans="1:6" s="34" customFormat="1" ht="13.15" customHeight="1" x14ac:dyDescent="0.2">
      <c r="A15" s="385" t="s">
        <v>5</v>
      </c>
      <c r="B15" s="397">
        <v>5.2</v>
      </c>
      <c r="C15" s="397">
        <v>4.7</v>
      </c>
      <c r="D15" s="397">
        <v>5.2</v>
      </c>
      <c r="E15" s="397">
        <v>4</v>
      </c>
      <c r="F15" s="398">
        <v>4.7750000000000004</v>
      </c>
    </row>
    <row r="16" spans="1:6" ht="13.15" customHeight="1" x14ac:dyDescent="0.25">
      <c r="A16" s="1" t="s">
        <v>17</v>
      </c>
    </row>
    <row r="17" spans="1:5" ht="13.15" customHeight="1" x14ac:dyDescent="0.25">
      <c r="A17" s="570" t="s">
        <v>447</v>
      </c>
      <c r="B17" s="570"/>
      <c r="C17" s="570"/>
      <c r="D17" s="570"/>
      <c r="E17" s="570"/>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E5" sqref="E5"/>
    </sheetView>
  </sheetViews>
  <sheetFormatPr defaultColWidth="9.28515625" defaultRowHeight="15" x14ac:dyDescent="0.25"/>
  <cols>
    <col min="1" max="1" width="31" style="2" customWidth="1"/>
    <col min="2" max="4" width="10.7109375" style="2" customWidth="1"/>
    <col min="5" max="16384" width="9.28515625" style="2"/>
  </cols>
  <sheetData>
    <row r="1" spans="1:14" s="34" customFormat="1" ht="13.15" customHeight="1" x14ac:dyDescent="0.2"/>
    <row r="2" spans="1:14" s="34" customFormat="1" ht="26.1" customHeight="1" x14ac:dyDescent="0.2">
      <c r="A2" s="576" t="s">
        <v>456</v>
      </c>
      <c r="B2" s="576"/>
      <c r="C2" s="576"/>
      <c r="D2" s="576"/>
      <c r="E2" s="576"/>
      <c r="F2" s="56"/>
      <c r="G2" s="56"/>
      <c r="H2" s="56"/>
      <c r="I2" s="56"/>
      <c r="J2" s="56"/>
      <c r="K2" s="56"/>
      <c r="L2" s="56"/>
      <c r="M2" s="56"/>
      <c r="N2" s="56"/>
    </row>
    <row r="3" spans="1:14" s="34" customFormat="1" ht="13.15" customHeight="1" x14ac:dyDescent="0.2"/>
    <row r="4" spans="1:14" s="34" customFormat="1" ht="13.15" customHeight="1" x14ac:dyDescent="0.2">
      <c r="A4" s="304"/>
      <c r="B4" s="305" t="s">
        <v>43</v>
      </c>
      <c r="C4" s="192" t="s">
        <v>44</v>
      </c>
      <c r="D4" s="192" t="s">
        <v>6</v>
      </c>
      <c r="E4" s="194" t="s">
        <v>73</v>
      </c>
    </row>
    <row r="5" spans="1:14" s="34" customFormat="1" ht="13.15" customHeight="1" x14ac:dyDescent="0.2">
      <c r="A5" s="399" t="s">
        <v>74</v>
      </c>
      <c r="B5" s="400">
        <v>19879</v>
      </c>
      <c r="C5" s="400">
        <v>20791</v>
      </c>
      <c r="D5" s="400">
        <v>40670</v>
      </c>
      <c r="E5" s="401">
        <v>0.94596794827064867</v>
      </c>
    </row>
    <row r="6" spans="1:14" s="34" customFormat="1" ht="13.15" customHeight="1" x14ac:dyDescent="0.2">
      <c r="A6" s="402" t="s">
        <v>75</v>
      </c>
      <c r="B6" s="403">
        <v>20</v>
      </c>
      <c r="C6" s="403">
        <v>72</v>
      </c>
      <c r="D6" s="403">
        <v>92</v>
      </c>
      <c r="E6" s="401">
        <v>2.1398832368059915E-3</v>
      </c>
    </row>
    <row r="7" spans="1:14" s="34" customFormat="1" ht="13.15" customHeight="1" x14ac:dyDescent="0.2">
      <c r="A7" s="402" t="s">
        <v>76</v>
      </c>
      <c r="B7" s="403">
        <v>943</v>
      </c>
      <c r="C7" s="403">
        <v>1225</v>
      </c>
      <c r="D7" s="403">
        <v>2168</v>
      </c>
      <c r="E7" s="401">
        <v>5.1426813667341198E-2</v>
      </c>
    </row>
    <row r="8" spans="1:14" s="34" customFormat="1" ht="13.15" customHeight="1" x14ac:dyDescent="0.2">
      <c r="A8" s="402" t="s">
        <v>77</v>
      </c>
      <c r="B8" s="404">
        <v>36</v>
      </c>
      <c r="C8" s="404">
        <v>27</v>
      </c>
      <c r="D8" s="404">
        <v>63</v>
      </c>
      <c r="E8" s="405">
        <v>1.4653548252041031E-3</v>
      </c>
    </row>
    <row r="9" spans="1:14" s="34" customFormat="1" ht="13.15" customHeight="1" x14ac:dyDescent="0.2">
      <c r="A9" s="408" t="s">
        <v>6</v>
      </c>
      <c r="B9" s="406">
        <v>20878</v>
      </c>
      <c r="C9" s="406">
        <v>22115</v>
      </c>
      <c r="D9" s="406">
        <v>42993</v>
      </c>
      <c r="E9" s="407">
        <v>1</v>
      </c>
    </row>
    <row r="10" spans="1:14" ht="13.15" customHeight="1" x14ac:dyDescent="0.25">
      <c r="A10" s="1" t="s">
        <v>17</v>
      </c>
    </row>
    <row r="11" spans="1:14" ht="13.15" customHeight="1" x14ac:dyDescent="0.25">
      <c r="A11" s="570" t="s">
        <v>447</v>
      </c>
      <c r="B11" s="570"/>
      <c r="C11" s="570"/>
      <c r="D11" s="570"/>
      <c r="E11" s="570"/>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E14" sqref="E14"/>
    </sheetView>
  </sheetViews>
  <sheetFormatPr defaultColWidth="9.28515625" defaultRowHeight="15" x14ac:dyDescent="0.25"/>
  <cols>
    <col min="1" max="1" width="41.7109375" style="2" customWidth="1"/>
    <col min="2" max="5" width="10.7109375" style="2" customWidth="1"/>
    <col min="6" max="16384" width="9.28515625" style="2"/>
  </cols>
  <sheetData>
    <row r="1" spans="1:9" s="34" customFormat="1" ht="13.15" customHeight="1" x14ac:dyDescent="0.2"/>
    <row r="2" spans="1:9" s="34" customFormat="1" ht="13.15" customHeight="1" x14ac:dyDescent="0.2">
      <c r="A2" s="576" t="s">
        <v>457</v>
      </c>
      <c r="B2" s="576"/>
      <c r="C2" s="576"/>
      <c r="D2" s="576"/>
      <c r="E2" s="576"/>
      <c r="F2" s="576"/>
      <c r="G2" s="56"/>
      <c r="H2" s="56"/>
      <c r="I2" s="56"/>
    </row>
    <row r="3" spans="1:9" s="34" customFormat="1" ht="13.15" customHeight="1" x14ac:dyDescent="0.2"/>
    <row r="4" spans="1:9" s="34" customFormat="1" ht="13.15" customHeight="1" x14ac:dyDescent="0.2">
      <c r="A4" s="154"/>
      <c r="B4" s="155">
        <v>2019</v>
      </c>
      <c r="C4" s="155">
        <v>2020</v>
      </c>
      <c r="D4" s="155">
        <v>2021</v>
      </c>
      <c r="E4" s="155">
        <v>2022</v>
      </c>
      <c r="F4" s="156" t="s">
        <v>12</v>
      </c>
    </row>
    <row r="5" spans="1:9" s="34" customFormat="1" ht="13.15" customHeight="1" x14ac:dyDescent="0.2">
      <c r="A5" s="157" t="s">
        <v>79</v>
      </c>
      <c r="B5" s="158"/>
      <c r="C5" s="159"/>
      <c r="D5" s="159"/>
      <c r="E5" s="159"/>
      <c r="F5" s="160"/>
    </row>
    <row r="6" spans="1:9" s="34" customFormat="1" ht="13.15" customHeight="1" x14ac:dyDescent="0.2">
      <c r="A6" s="161" t="s">
        <v>6</v>
      </c>
      <c r="B6" s="162">
        <v>44261</v>
      </c>
      <c r="C6" s="163">
        <v>43561</v>
      </c>
      <c r="D6" s="163">
        <v>43226</v>
      </c>
      <c r="E6" s="163">
        <v>44733</v>
      </c>
      <c r="F6" s="164" t="s">
        <v>0</v>
      </c>
    </row>
    <row r="7" spans="1:9" s="34" customFormat="1" ht="13.15" customHeight="1" x14ac:dyDescent="0.2">
      <c r="A7" s="165" t="s">
        <v>383</v>
      </c>
      <c r="B7" s="166">
        <v>0.98349035641276328</v>
      </c>
      <c r="C7" s="167">
        <v>0.98307418022612891</v>
      </c>
      <c r="D7" s="167">
        <v>1.0246527283933058</v>
      </c>
      <c r="E7" s="167">
        <v>1.0558204305135952</v>
      </c>
      <c r="F7" s="164" t="s">
        <v>0</v>
      </c>
    </row>
    <row r="8" spans="1:9" s="34" customFormat="1" ht="13.15" customHeight="1" x14ac:dyDescent="0.2">
      <c r="A8" s="161" t="s">
        <v>223</v>
      </c>
      <c r="B8" s="166"/>
      <c r="C8" s="167">
        <v>-1.5815277558121177E-2</v>
      </c>
      <c r="D8" s="167">
        <v>-7.6903652349579188E-3</v>
      </c>
      <c r="E8" s="167">
        <v>3.4863276731596615E-2</v>
      </c>
      <c r="F8" s="168">
        <v>3.7858779795058397E-3</v>
      </c>
    </row>
    <row r="9" spans="1:9" s="34" customFormat="1" ht="13.15" customHeight="1" x14ac:dyDescent="0.2">
      <c r="A9" s="169" t="s">
        <v>80</v>
      </c>
      <c r="B9" s="170"/>
      <c r="C9" s="170"/>
      <c r="D9" s="170"/>
      <c r="E9" s="170"/>
      <c r="F9" s="171"/>
    </row>
    <row r="10" spans="1:9" s="34" customFormat="1" ht="13.15" customHeight="1" x14ac:dyDescent="0.2">
      <c r="A10" s="161" t="s">
        <v>6</v>
      </c>
      <c r="B10" s="162">
        <v>765956</v>
      </c>
      <c r="C10" s="162">
        <v>701316</v>
      </c>
      <c r="D10" s="162">
        <v>881082</v>
      </c>
      <c r="E10" s="162">
        <v>737738</v>
      </c>
      <c r="F10" s="164" t="s">
        <v>0</v>
      </c>
    </row>
    <row r="11" spans="1:9" s="34" customFormat="1" ht="13.15" customHeight="1" x14ac:dyDescent="0.2">
      <c r="A11" s="161" t="s">
        <v>223</v>
      </c>
      <c r="B11" s="166"/>
      <c r="C11" s="166">
        <v>-8.4391270516844363E-2</v>
      </c>
      <c r="D11" s="166">
        <v>0.2563266772752939</v>
      </c>
      <c r="E11" s="166">
        <v>-0.16269087326718734</v>
      </c>
      <c r="F11" s="168">
        <v>3.0815111637540657E-3</v>
      </c>
    </row>
    <row r="12" spans="1:9" s="34" customFormat="1" ht="13.15" customHeight="1" x14ac:dyDescent="0.2">
      <c r="A12" s="157" t="s">
        <v>81</v>
      </c>
      <c r="B12" s="170"/>
      <c r="C12" s="170"/>
      <c r="D12" s="170"/>
      <c r="E12" s="170"/>
      <c r="F12" s="171"/>
    </row>
    <row r="13" spans="1:9" s="34" customFormat="1" ht="13.15" customHeight="1" x14ac:dyDescent="0.2">
      <c r="A13" s="161" t="s">
        <v>6</v>
      </c>
      <c r="B13" s="163">
        <v>1929254</v>
      </c>
      <c r="C13" s="163">
        <v>1966072.2358333357</v>
      </c>
      <c r="D13" s="163">
        <v>2258298.1999999993</v>
      </c>
      <c r="E13" s="163">
        <v>2046980.0333333309</v>
      </c>
      <c r="F13" s="164" t="s">
        <v>0</v>
      </c>
    </row>
    <row r="14" spans="1:9" s="34" customFormat="1" ht="13.15" customHeight="1" x14ac:dyDescent="0.2">
      <c r="A14" s="161" t="s">
        <v>223</v>
      </c>
      <c r="B14" s="166"/>
      <c r="C14" s="166">
        <v>1.9084182711729847E-2</v>
      </c>
      <c r="D14" s="166">
        <v>0.14863439849289217</v>
      </c>
      <c r="E14" s="166">
        <v>-9.1999999999999998E-2</v>
      </c>
      <c r="F14" s="168">
        <v>2.4714835176075384E-2</v>
      </c>
    </row>
    <row r="15" spans="1:9" s="34" customFormat="1" ht="13.15" customHeight="1" x14ac:dyDescent="0.2">
      <c r="A15" s="169" t="s">
        <v>82</v>
      </c>
      <c r="B15" s="170"/>
      <c r="C15" s="170"/>
      <c r="D15" s="170"/>
      <c r="E15" s="170"/>
      <c r="F15" s="171"/>
    </row>
    <row r="16" spans="1:9" s="34" customFormat="1" ht="13.15" customHeight="1" x14ac:dyDescent="0.2">
      <c r="A16" s="161" t="s">
        <v>6</v>
      </c>
      <c r="B16" s="163">
        <v>13389</v>
      </c>
      <c r="C16" s="163">
        <v>11100</v>
      </c>
      <c r="D16" s="163">
        <v>12748</v>
      </c>
      <c r="E16" s="163">
        <v>17679</v>
      </c>
      <c r="F16" s="164" t="s">
        <v>0</v>
      </c>
    </row>
    <row r="17" spans="1:6" s="34" customFormat="1" ht="13.15" customHeight="1" x14ac:dyDescent="0.2">
      <c r="A17" s="172" t="s">
        <v>223</v>
      </c>
      <c r="B17" s="173"/>
      <c r="C17" s="173">
        <v>-0.17096123683620879</v>
      </c>
      <c r="D17" s="173">
        <v>0.14846846846846851</v>
      </c>
      <c r="E17" s="173">
        <v>0.3868057734546595</v>
      </c>
      <c r="F17" s="174">
        <v>0.12143766836230641</v>
      </c>
    </row>
    <row r="18" spans="1:6" s="1" customFormat="1" ht="13.15" customHeight="1" x14ac:dyDescent="0.2">
      <c r="A18" s="1" t="s">
        <v>17</v>
      </c>
    </row>
    <row r="19" spans="1:6" s="1" customFormat="1" ht="26.1" customHeight="1" x14ac:dyDescent="0.2">
      <c r="A19" s="590" t="s">
        <v>508</v>
      </c>
      <c r="B19" s="590"/>
      <c r="C19" s="590"/>
      <c r="D19" s="590"/>
      <c r="E19" s="590"/>
      <c r="F19" s="590"/>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9"/>
  <sheetViews>
    <sheetView showGridLines="0" workbookViewId="0">
      <selection activeCell="B15" sqref="B15"/>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6" t="s">
        <v>458</v>
      </c>
      <c r="B2" s="576"/>
      <c r="C2" s="576"/>
      <c r="D2" s="576"/>
      <c r="E2" s="576"/>
      <c r="F2" s="576"/>
      <c r="G2" s="576"/>
      <c r="H2" s="576"/>
      <c r="I2" s="576"/>
      <c r="J2" s="576"/>
    </row>
    <row r="3" spans="1:10" s="34" customFormat="1" ht="13.15" customHeight="1" x14ac:dyDescent="0.2"/>
    <row r="4" spans="1:10" s="34" customFormat="1" ht="13.15" customHeight="1" x14ac:dyDescent="0.2">
      <c r="A4" s="72"/>
      <c r="B4" s="592">
        <v>2019</v>
      </c>
      <c r="C4" s="592"/>
      <c r="D4" s="593">
        <v>2020</v>
      </c>
      <c r="E4" s="593"/>
      <c r="F4" s="593">
        <v>2021</v>
      </c>
      <c r="G4" s="593"/>
      <c r="H4" s="593">
        <v>2022</v>
      </c>
      <c r="I4" s="593"/>
      <c r="J4" s="177" t="s">
        <v>12</v>
      </c>
    </row>
    <row r="5" spans="1:10" s="34" customFormat="1" ht="13.15" customHeight="1" x14ac:dyDescent="0.2">
      <c r="A5" s="77" t="s">
        <v>85</v>
      </c>
      <c r="B5" s="178"/>
      <c r="C5" s="179"/>
      <c r="D5" s="180"/>
      <c r="E5" s="179"/>
      <c r="F5" s="178"/>
      <c r="G5" s="178"/>
      <c r="H5" s="178"/>
      <c r="I5" s="178"/>
      <c r="J5" s="181"/>
    </row>
    <row r="6" spans="1:10" s="34" customFormat="1" ht="13.15" customHeight="1" x14ac:dyDescent="0.2">
      <c r="A6" s="89" t="s">
        <v>83</v>
      </c>
      <c r="B6" s="182">
        <v>11809</v>
      </c>
      <c r="C6" s="183">
        <v>0.88199268055866753</v>
      </c>
      <c r="D6" s="182">
        <v>9849</v>
      </c>
      <c r="E6" s="183">
        <v>0.88729729729729734</v>
      </c>
      <c r="F6" s="182">
        <v>10228</v>
      </c>
      <c r="G6" s="183">
        <v>0.80232193285221209</v>
      </c>
      <c r="H6" s="182">
        <v>14254</v>
      </c>
      <c r="I6" s="183">
        <v>0.80626732281237623</v>
      </c>
      <c r="J6" s="184">
        <v>0.8444698083801383</v>
      </c>
    </row>
    <row r="7" spans="1:10" s="34" customFormat="1" ht="13.15" customHeight="1" x14ac:dyDescent="0.2">
      <c r="A7" s="89" t="s">
        <v>84</v>
      </c>
      <c r="B7" s="182">
        <v>1580</v>
      </c>
      <c r="C7" s="183">
        <v>0.11800731944133244</v>
      </c>
      <c r="D7" s="182">
        <v>1251</v>
      </c>
      <c r="E7" s="183">
        <v>0.1127027027027027</v>
      </c>
      <c r="F7" s="182">
        <v>2520</v>
      </c>
      <c r="G7" s="183">
        <v>0.19767806714778788</v>
      </c>
      <c r="H7" s="182">
        <v>3425</v>
      </c>
      <c r="I7" s="183">
        <v>0.19373267718762374</v>
      </c>
      <c r="J7" s="184">
        <v>0.1555301916198617</v>
      </c>
    </row>
    <row r="8" spans="1:10" s="34" customFormat="1" ht="26.1" customHeight="1" x14ac:dyDescent="0.2">
      <c r="A8" s="77" t="s">
        <v>86</v>
      </c>
      <c r="B8" s="178"/>
      <c r="C8" s="179"/>
      <c r="D8" s="178"/>
      <c r="E8" s="179"/>
      <c r="F8" s="178"/>
      <c r="G8" s="178"/>
      <c r="H8" s="178"/>
      <c r="I8" s="178"/>
      <c r="J8" s="185"/>
    </row>
    <row r="9" spans="1:10" s="34" customFormat="1" ht="13.15" customHeight="1" x14ac:dyDescent="0.2">
      <c r="A9" s="89" t="s">
        <v>83</v>
      </c>
      <c r="B9" s="182">
        <v>650278</v>
      </c>
      <c r="C9" s="183">
        <v>0.84897565917624507</v>
      </c>
      <c r="D9" s="182">
        <v>610643</v>
      </c>
      <c r="E9" s="183">
        <v>0.87071020766672935</v>
      </c>
      <c r="F9" s="182">
        <v>778291</v>
      </c>
      <c r="G9" s="183">
        <v>0.88333548977280207</v>
      </c>
      <c r="H9" s="182">
        <v>656997</v>
      </c>
      <c r="I9" s="183">
        <v>0.89055599684440823</v>
      </c>
      <c r="J9" s="184">
        <v>0.87339433836504621</v>
      </c>
    </row>
    <row r="10" spans="1:10" s="34" customFormat="1" ht="13.15" customHeight="1" x14ac:dyDescent="0.2">
      <c r="A10" s="89" t="s">
        <v>84</v>
      </c>
      <c r="B10" s="182">
        <v>115678</v>
      </c>
      <c r="C10" s="183">
        <v>0.15102434082375488</v>
      </c>
      <c r="D10" s="182">
        <v>90673</v>
      </c>
      <c r="E10" s="183">
        <v>0.12928979233327059</v>
      </c>
      <c r="F10" s="182">
        <v>102791</v>
      </c>
      <c r="G10" s="183">
        <v>0.11666451022719793</v>
      </c>
      <c r="H10" s="182">
        <v>80741</v>
      </c>
      <c r="I10" s="183">
        <v>0.10944400315559183</v>
      </c>
      <c r="J10" s="184">
        <v>0.12660566163495379</v>
      </c>
    </row>
    <row r="11" spans="1:10" s="34" customFormat="1" ht="13.15" customHeight="1" x14ac:dyDescent="0.2">
      <c r="A11" s="77" t="s">
        <v>87</v>
      </c>
      <c r="B11" s="178"/>
      <c r="C11" s="186"/>
      <c r="D11" s="178"/>
      <c r="E11" s="186"/>
      <c r="F11" s="178"/>
      <c r="G11" s="186"/>
      <c r="H11" s="178"/>
      <c r="I11" s="186"/>
      <c r="J11" s="185"/>
    </row>
    <row r="12" spans="1:10" s="34" customFormat="1" ht="13.15" customHeight="1" x14ac:dyDescent="0.2">
      <c r="A12" s="89" t="s">
        <v>88</v>
      </c>
      <c r="B12" s="183">
        <v>0.47799999999999998</v>
      </c>
      <c r="C12" s="183"/>
      <c r="D12" s="183">
        <v>0.13800000000000001</v>
      </c>
      <c r="E12" s="183"/>
      <c r="F12" s="183">
        <v>7.8E-2</v>
      </c>
      <c r="G12" s="183"/>
      <c r="H12" s="183">
        <v>0.11600000000000001</v>
      </c>
      <c r="I12" s="183"/>
      <c r="J12" s="184">
        <v>0.20249999999999999</v>
      </c>
    </row>
    <row r="13" spans="1:10" s="34" customFormat="1" ht="13.15" customHeight="1" x14ac:dyDescent="0.2">
      <c r="A13" s="89" t="s">
        <v>384</v>
      </c>
      <c r="B13" s="183">
        <v>2.5999999999999999E-2</v>
      </c>
      <c r="C13" s="183"/>
      <c r="D13" s="183">
        <v>0.20499999999999999</v>
      </c>
      <c r="E13" s="183"/>
      <c r="F13" s="183">
        <v>0.35399999999999998</v>
      </c>
      <c r="G13" s="183"/>
      <c r="H13" s="183">
        <v>0.23300000000000001</v>
      </c>
      <c r="I13" s="183"/>
      <c r="J13" s="184">
        <v>0.20449999999999999</v>
      </c>
    </row>
    <row r="14" spans="1:10" s="34" customFormat="1" ht="13.15" customHeight="1" x14ac:dyDescent="0.2">
      <c r="A14" s="90" t="s">
        <v>385</v>
      </c>
      <c r="B14" s="187">
        <v>6.9000000000000006E-2</v>
      </c>
      <c r="C14" s="183"/>
      <c r="D14" s="187">
        <v>0.51300000000000001</v>
      </c>
      <c r="E14" s="183"/>
      <c r="F14" s="187">
        <v>0.41</v>
      </c>
      <c r="G14" s="183"/>
      <c r="H14" s="187">
        <v>0.50900000000000001</v>
      </c>
      <c r="I14" s="183"/>
      <c r="J14" s="184">
        <v>0.45025000000000004</v>
      </c>
    </row>
    <row r="15" spans="1:10" s="34" customFormat="1" ht="13.15" customHeight="1" x14ac:dyDescent="0.2">
      <c r="A15" s="188" t="s">
        <v>89</v>
      </c>
      <c r="B15" s="189">
        <v>0.127</v>
      </c>
      <c r="C15" s="189"/>
      <c r="D15" s="189">
        <v>0.14399999999999999</v>
      </c>
      <c r="E15" s="189"/>
      <c r="F15" s="189">
        <v>0.158</v>
      </c>
      <c r="G15" s="189"/>
      <c r="H15" s="189">
        <v>0.14199999999999999</v>
      </c>
      <c r="I15" s="189"/>
      <c r="J15" s="190">
        <v>0.14275000000000002</v>
      </c>
    </row>
    <row r="16" spans="1:10" s="1" customFormat="1" ht="13.15" customHeight="1" x14ac:dyDescent="0.2">
      <c r="A16" s="1" t="s">
        <v>17</v>
      </c>
    </row>
    <row r="17" spans="1:10" s="1" customFormat="1" ht="13.15" customHeight="1" x14ac:dyDescent="0.2">
      <c r="A17" s="590" t="s">
        <v>509</v>
      </c>
      <c r="B17" s="590"/>
      <c r="C17" s="590"/>
      <c r="D17" s="590"/>
      <c r="E17" s="590"/>
    </row>
    <row r="18" spans="1:10" s="1" customFormat="1" ht="13.15" customHeight="1" x14ac:dyDescent="0.2">
      <c r="A18" s="591" t="s">
        <v>231</v>
      </c>
      <c r="B18" s="591"/>
      <c r="C18" s="591"/>
      <c r="D18" s="591"/>
      <c r="E18" s="591"/>
      <c r="F18" s="591"/>
      <c r="G18" s="591"/>
      <c r="H18" s="591"/>
      <c r="I18" s="591"/>
      <c r="J18" s="591"/>
    </row>
    <row r="19" spans="1:10" x14ac:dyDescent="0.25">
      <c r="A19" s="591"/>
      <c r="B19" s="591"/>
      <c r="C19" s="591"/>
      <c r="D19" s="591"/>
      <c r="E19" s="591"/>
      <c r="F19" s="591"/>
      <c r="G19" s="591"/>
      <c r="H19" s="591"/>
      <c r="I19" s="591"/>
      <c r="J19" s="591"/>
    </row>
  </sheetData>
  <mergeCells count="7">
    <mergeCell ref="A17:E17"/>
    <mergeCell ref="A18:J19"/>
    <mergeCell ref="A2:J2"/>
    <mergeCell ref="B4:C4"/>
    <mergeCell ref="D4:E4"/>
    <mergeCell ref="F4:G4"/>
    <mergeCell ref="H4:I4"/>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8" sqref="D7:D8"/>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6" t="s">
        <v>459</v>
      </c>
      <c r="B2" s="576"/>
      <c r="C2" s="576"/>
      <c r="D2" s="576"/>
      <c r="E2" s="576"/>
      <c r="F2" s="576"/>
    </row>
    <row r="3" spans="1:6" s="34" customFormat="1" ht="13.15" customHeight="1" x14ac:dyDescent="0.2"/>
    <row r="4" spans="1:6" s="34" customFormat="1" ht="13.15" customHeight="1" x14ac:dyDescent="0.2">
      <c r="A4" s="191"/>
      <c r="B4" s="192">
        <v>2019</v>
      </c>
      <c r="C4" s="192">
        <v>2020</v>
      </c>
      <c r="D4" s="193">
        <v>2021</v>
      </c>
      <c r="E4" s="193">
        <v>2022</v>
      </c>
      <c r="F4" s="194" t="s">
        <v>12</v>
      </c>
    </row>
    <row r="5" spans="1:6" s="34" customFormat="1" ht="13.15" customHeight="1" x14ac:dyDescent="0.2">
      <c r="A5" s="195" t="s">
        <v>215</v>
      </c>
      <c r="B5" s="196"/>
      <c r="C5" s="197"/>
      <c r="D5" s="197"/>
      <c r="E5" s="197"/>
      <c r="F5" s="198"/>
    </row>
    <row r="6" spans="1:6" s="34" customFormat="1" ht="13.15" customHeight="1" x14ac:dyDescent="0.2">
      <c r="A6" s="199" t="s">
        <v>386</v>
      </c>
      <c r="B6" s="200">
        <v>17446.037900000003</v>
      </c>
      <c r="C6" s="200">
        <v>12395.769059999991</v>
      </c>
      <c r="D6" s="200">
        <v>11695.1848104</v>
      </c>
      <c r="E6" s="200">
        <v>16536.981333100004</v>
      </c>
      <c r="F6" s="201" t="s">
        <v>0</v>
      </c>
    </row>
    <row r="7" spans="1:6" s="34" customFormat="1" ht="13.15" customHeight="1" x14ac:dyDescent="0.2">
      <c r="A7" s="199" t="s">
        <v>90</v>
      </c>
      <c r="B7" s="200">
        <v>9074</v>
      </c>
      <c r="C7" s="200">
        <v>7025.4348499999924</v>
      </c>
      <c r="D7" s="200">
        <v>7899.1096103999998</v>
      </c>
      <c r="E7" s="200">
        <v>10575.697183100006</v>
      </c>
      <c r="F7" s="201" t="s">
        <v>0</v>
      </c>
    </row>
    <row r="8" spans="1:6" s="34" customFormat="1" ht="13.15" customHeight="1" x14ac:dyDescent="0.2">
      <c r="A8" s="199" t="s">
        <v>91</v>
      </c>
      <c r="B8" s="200">
        <v>8372.0379000000012</v>
      </c>
      <c r="C8" s="200">
        <v>5370.33421</v>
      </c>
      <c r="D8" s="200">
        <v>3796</v>
      </c>
      <c r="E8" s="200">
        <v>5961.2841499999995</v>
      </c>
      <c r="F8" s="201" t="s">
        <v>0</v>
      </c>
    </row>
    <row r="9" spans="1:6" s="34" customFormat="1" ht="13.15" customHeight="1" x14ac:dyDescent="0.2">
      <c r="A9" s="199" t="s">
        <v>387</v>
      </c>
      <c r="B9" s="202"/>
      <c r="C9" s="203">
        <v>-0.28947941469277738</v>
      </c>
      <c r="D9" s="203">
        <v>-5.6518014026310959E-2</v>
      </c>
      <c r="E9" s="203">
        <v>0.41399914590442499</v>
      </c>
      <c r="F9" s="204">
        <v>2.2667239061778883E-2</v>
      </c>
    </row>
    <row r="10" spans="1:6" s="34" customFormat="1" ht="13.15" customHeight="1" x14ac:dyDescent="0.2">
      <c r="A10" s="199" t="s">
        <v>388</v>
      </c>
      <c r="B10" s="203">
        <v>1.3862475304212021E-2</v>
      </c>
      <c r="C10" s="203">
        <v>1.0462300316814064E-2</v>
      </c>
      <c r="D10" s="203">
        <v>1.0004874086670085E-2</v>
      </c>
      <c r="E10" s="203">
        <v>1.3443022376696279E-2</v>
      </c>
      <c r="F10" s="205" t="s">
        <v>0</v>
      </c>
    </row>
    <row r="11" spans="1:6" s="34" customFormat="1" ht="13.15" customHeight="1" x14ac:dyDescent="0.2">
      <c r="A11" s="195" t="s">
        <v>216</v>
      </c>
      <c r="B11" s="206"/>
      <c r="C11" s="207"/>
      <c r="D11" s="207"/>
      <c r="E11" s="207"/>
      <c r="F11" s="208"/>
    </row>
    <row r="12" spans="1:6" s="34" customFormat="1" ht="13.15" customHeight="1" x14ac:dyDescent="0.2">
      <c r="A12" s="199" t="s">
        <v>92</v>
      </c>
      <c r="B12" s="209">
        <v>1303.0127642094258</v>
      </c>
      <c r="C12" s="209">
        <v>1116.7359513513506</v>
      </c>
      <c r="D12" s="209">
        <v>917.41330486350807</v>
      </c>
      <c r="E12" s="209">
        <v>935.40253029583141</v>
      </c>
      <c r="F12" s="201" t="s">
        <v>0</v>
      </c>
    </row>
    <row r="13" spans="1:6" s="34" customFormat="1" ht="13.15" customHeight="1" x14ac:dyDescent="0.2">
      <c r="A13" s="199" t="s">
        <v>223</v>
      </c>
      <c r="B13" s="202"/>
      <c r="C13" s="203">
        <v>-0.14295854804699049</v>
      </c>
      <c r="D13" s="203">
        <v>-0.17848681798651178</v>
      </c>
      <c r="E13" s="203">
        <v>1.9608638044550375E-2</v>
      </c>
      <c r="F13" s="204">
        <v>-0.10061224266298396</v>
      </c>
    </row>
    <row r="14" spans="1:6" s="34" customFormat="1" ht="13.15" customHeight="1" x14ac:dyDescent="0.2">
      <c r="A14" s="195" t="s">
        <v>93</v>
      </c>
      <c r="B14" s="206"/>
      <c r="C14" s="207"/>
      <c r="D14" s="207"/>
      <c r="E14" s="207"/>
      <c r="F14" s="208"/>
    </row>
    <row r="15" spans="1:6" s="34" customFormat="1" ht="13.15" customHeight="1" x14ac:dyDescent="0.2">
      <c r="A15" s="199" t="s">
        <v>92</v>
      </c>
      <c r="B15" s="210">
        <v>394.16275954000139</v>
      </c>
      <c r="C15" s="210">
        <v>284.56116847638924</v>
      </c>
      <c r="D15" s="210">
        <v>270.55903415536949</v>
      </c>
      <c r="E15" s="210">
        <v>369.68192012831702</v>
      </c>
      <c r="F15" s="201" t="s">
        <v>0</v>
      </c>
    </row>
    <row r="16" spans="1:6" s="34" customFormat="1" ht="13.15" customHeight="1" x14ac:dyDescent="0.2">
      <c r="A16" s="199" t="s">
        <v>223</v>
      </c>
      <c r="B16" s="202"/>
      <c r="C16" s="203">
        <v>-0.27806176106418623</v>
      </c>
      <c r="D16" s="203">
        <v>-4.9206061375101307E-2</v>
      </c>
      <c r="E16" s="203">
        <v>0.36636324594515624</v>
      </c>
      <c r="F16" s="204">
        <v>1.3031807835289566E-2</v>
      </c>
    </row>
    <row r="17" spans="1:6" s="34" customFormat="1" ht="13.15" customHeight="1" x14ac:dyDescent="0.2">
      <c r="A17" s="195" t="s">
        <v>94</v>
      </c>
      <c r="B17" s="206"/>
      <c r="C17" s="211"/>
      <c r="D17" s="211"/>
      <c r="E17" s="211"/>
      <c r="F17" s="208"/>
    </row>
    <row r="18" spans="1:6" s="34" customFormat="1" ht="13.15" customHeight="1" x14ac:dyDescent="0.2">
      <c r="A18" s="199" t="s">
        <v>92</v>
      </c>
      <c r="B18" s="212">
        <v>22.776814725650041</v>
      </c>
      <c r="C18" s="212">
        <v>17.675012490802992</v>
      </c>
      <c r="D18" s="212">
        <v>13.273662168106942</v>
      </c>
      <c r="E18" s="212">
        <v>22.415791694476908</v>
      </c>
      <c r="F18" s="201" t="s">
        <v>0</v>
      </c>
    </row>
    <row r="19" spans="1:6" s="34" customFormat="1" ht="13.15" customHeight="1" x14ac:dyDescent="0.2">
      <c r="A19" s="213" t="s">
        <v>223</v>
      </c>
      <c r="B19" s="214"/>
      <c r="C19" s="215">
        <v>-0.2239910319462568</v>
      </c>
      <c r="D19" s="215">
        <v>-0.24901540097842911</v>
      </c>
      <c r="E19" s="215">
        <v>0.68874206760633538</v>
      </c>
      <c r="F19" s="216">
        <v>7.1911878227216494E-2</v>
      </c>
    </row>
    <row r="20" spans="1:6" s="1" customFormat="1" ht="13.15" customHeight="1" x14ac:dyDescent="0.2">
      <c r="A20" s="1" t="s">
        <v>17</v>
      </c>
    </row>
    <row r="21" spans="1:6" s="1" customFormat="1" ht="13.15" customHeight="1" x14ac:dyDescent="0.2">
      <c r="A21" s="590" t="s">
        <v>509</v>
      </c>
      <c r="B21" s="590"/>
      <c r="C21" s="590"/>
      <c r="D21" s="590"/>
      <c r="E21" s="590"/>
    </row>
    <row r="22" spans="1:6" s="409" customFormat="1" ht="26.1" customHeight="1" x14ac:dyDescent="0.2">
      <c r="A22" s="591" t="s">
        <v>203</v>
      </c>
      <c r="B22" s="591"/>
      <c r="C22" s="591"/>
      <c r="D22" s="591"/>
      <c r="E22" s="591"/>
      <c r="F22" s="591"/>
    </row>
    <row r="23" spans="1:6" s="1" customFormat="1" ht="13.15" customHeight="1" x14ac:dyDescent="0.2">
      <c r="A23" s="570" t="s">
        <v>204</v>
      </c>
      <c r="B23" s="570"/>
      <c r="C23" s="570"/>
      <c r="D23" s="570"/>
      <c r="E23" s="570"/>
      <c r="F23" s="570"/>
    </row>
    <row r="24" spans="1:6" s="1" customFormat="1" ht="13.15" customHeight="1" x14ac:dyDescent="0.2">
      <c r="A24" s="570" t="s">
        <v>217</v>
      </c>
      <c r="B24" s="570"/>
      <c r="C24" s="570"/>
      <c r="D24" s="570"/>
      <c r="E24" s="570"/>
      <c r="F24" s="570"/>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B6" sqref="B6:F7"/>
    </sheetView>
  </sheetViews>
  <sheetFormatPr defaultColWidth="9.28515625" defaultRowHeight="15" x14ac:dyDescent="0.25"/>
  <cols>
    <col min="1" max="1" width="40.28515625" style="2" bestFit="1" customWidth="1"/>
    <col min="2" max="6" width="10.7109375" style="2" customWidth="1"/>
    <col min="7" max="16384" width="9.28515625" style="2"/>
  </cols>
  <sheetData>
    <row r="1" spans="1:8" s="34" customFormat="1" ht="13.15" customHeight="1" x14ac:dyDescent="0.2"/>
    <row r="2" spans="1:8" s="34" customFormat="1" ht="13.15" customHeight="1" x14ac:dyDescent="0.2">
      <c r="A2" s="576" t="s">
        <v>460</v>
      </c>
      <c r="B2" s="576"/>
      <c r="C2" s="576"/>
      <c r="D2" s="576"/>
      <c r="E2" s="576"/>
      <c r="F2" s="576"/>
    </row>
    <row r="3" spans="1:8" s="34" customFormat="1" ht="13.15" customHeight="1" x14ac:dyDescent="0.2"/>
    <row r="4" spans="1:8" s="34" customFormat="1" ht="13.15" customHeight="1" x14ac:dyDescent="0.2">
      <c r="A4" s="304"/>
      <c r="B4" s="305">
        <v>2019</v>
      </c>
      <c r="C4" s="192">
        <v>2020</v>
      </c>
      <c r="D4" s="192">
        <v>2021</v>
      </c>
      <c r="E4" s="193">
        <v>2022</v>
      </c>
      <c r="F4" s="194" t="s">
        <v>12</v>
      </c>
    </row>
    <row r="5" spans="1:8" s="34" customFormat="1" ht="13.15" customHeight="1" x14ac:dyDescent="0.2">
      <c r="A5" s="291" t="s">
        <v>95</v>
      </c>
      <c r="B5" s="178"/>
      <c r="C5" s="180"/>
      <c r="D5" s="178"/>
      <c r="E5" s="178"/>
      <c r="F5" s="292"/>
    </row>
    <row r="6" spans="1:8" s="34" customFormat="1" ht="13.15" customHeight="1" x14ac:dyDescent="0.2">
      <c r="A6" s="306" t="s">
        <v>6</v>
      </c>
      <c r="B6" s="139">
        <v>3948</v>
      </c>
      <c r="C6" s="139">
        <v>3727</v>
      </c>
      <c r="D6" s="139">
        <v>3429</v>
      </c>
      <c r="E6" s="139">
        <v>3262</v>
      </c>
      <c r="F6" s="307" t="s">
        <v>0</v>
      </c>
      <c r="H6" s="508"/>
    </row>
    <row r="7" spans="1:8" s="34" customFormat="1" ht="13.15" customHeight="1" x14ac:dyDescent="0.2">
      <c r="A7" s="410" t="s">
        <v>223</v>
      </c>
      <c r="B7" s="411" t="s">
        <v>0</v>
      </c>
      <c r="C7" s="411">
        <v>-5.6000000000000001E-2</v>
      </c>
      <c r="D7" s="411">
        <v>-0.08</v>
      </c>
      <c r="E7" s="411">
        <v>-4.9000000000000002E-2</v>
      </c>
      <c r="F7" s="318">
        <v>-6.1666666666666668E-2</v>
      </c>
    </row>
    <row r="8" spans="1:8" ht="13.15" customHeight="1" x14ac:dyDescent="0.25">
      <c r="A8" s="1" t="s">
        <v>17</v>
      </c>
    </row>
    <row r="9" spans="1:8" ht="13.15" customHeight="1" x14ac:dyDescent="0.25">
      <c r="A9" s="570" t="s">
        <v>447</v>
      </c>
      <c r="B9" s="570"/>
      <c r="C9" s="570"/>
      <c r="D9" s="570"/>
      <c r="E9" s="570"/>
    </row>
    <row r="10" spans="1:8" x14ac:dyDescent="0.25">
      <c r="C10" s="7"/>
      <c r="D10" s="7"/>
      <c r="E10" s="7"/>
    </row>
    <row r="14" spans="1:8" x14ac:dyDescent="0.25">
      <c r="B14" s="8"/>
      <c r="C14" s="8"/>
      <c r="D14" s="8"/>
      <c r="E14" s="8"/>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E7" sqref="E7"/>
    </sheetView>
  </sheetViews>
  <sheetFormatPr defaultColWidth="9.28515625" defaultRowHeight="15" x14ac:dyDescent="0.25"/>
  <cols>
    <col min="1" max="1" width="39.28515625" style="2" bestFit="1" customWidth="1"/>
    <col min="2" max="4" width="10.7109375" style="2" customWidth="1"/>
    <col min="5" max="13" width="11.7109375" style="2" customWidth="1"/>
    <col min="14" max="16384" width="9.28515625" style="2"/>
  </cols>
  <sheetData>
    <row r="1" spans="1:13" s="34" customFormat="1" ht="12.75" x14ac:dyDescent="0.2"/>
    <row r="2" spans="1:13" s="34" customFormat="1" ht="12.75" x14ac:dyDescent="0.2">
      <c r="A2" s="568" t="s">
        <v>441</v>
      </c>
      <c r="B2" s="568"/>
      <c r="C2" s="568"/>
      <c r="D2" s="568"/>
      <c r="E2" s="568"/>
      <c r="F2" s="568"/>
      <c r="G2" s="568"/>
      <c r="H2" s="568"/>
      <c r="I2" s="568"/>
      <c r="J2" s="568"/>
      <c r="K2" s="568"/>
      <c r="L2" s="568"/>
      <c r="M2" s="568"/>
    </row>
    <row r="3" spans="1:13" s="34" customFormat="1" ht="12.75" x14ac:dyDescent="0.2"/>
    <row r="4" spans="1:13" s="34" customFormat="1" ht="35.25" customHeight="1" x14ac:dyDescent="0.2">
      <c r="A4" s="217"/>
      <c r="B4" s="572" t="s">
        <v>1</v>
      </c>
      <c r="C4" s="573"/>
      <c r="D4" s="573"/>
      <c r="E4" s="574"/>
      <c r="F4" s="572" t="s">
        <v>389</v>
      </c>
      <c r="G4" s="573"/>
      <c r="H4" s="573"/>
      <c r="I4" s="574"/>
      <c r="J4" s="572" t="s">
        <v>2</v>
      </c>
      <c r="K4" s="573"/>
      <c r="L4" s="573"/>
      <c r="M4" s="575"/>
    </row>
    <row r="5" spans="1:13" s="34" customFormat="1" ht="13.15" customHeight="1" x14ac:dyDescent="0.2">
      <c r="A5" s="218"/>
      <c r="B5" s="219">
        <v>2019</v>
      </c>
      <c r="C5" s="219">
        <v>2020</v>
      </c>
      <c r="D5" s="219">
        <v>2021</v>
      </c>
      <c r="E5" s="219">
        <v>2022</v>
      </c>
      <c r="F5" s="219">
        <v>2019</v>
      </c>
      <c r="G5" s="219">
        <v>2020</v>
      </c>
      <c r="H5" s="219">
        <v>2021</v>
      </c>
      <c r="I5" s="219">
        <v>2022</v>
      </c>
      <c r="J5" s="219">
        <v>2019</v>
      </c>
      <c r="K5" s="219">
        <v>2020</v>
      </c>
      <c r="L5" s="219">
        <v>2021</v>
      </c>
      <c r="M5" s="219">
        <v>2022</v>
      </c>
    </row>
    <row r="6" spans="1:13" s="34" customFormat="1" ht="13.15" customHeight="1" x14ac:dyDescent="0.2">
      <c r="A6" s="241" t="s">
        <v>393</v>
      </c>
      <c r="B6" s="242"/>
      <c r="C6" s="243"/>
      <c r="D6" s="243"/>
      <c r="E6" s="243"/>
      <c r="F6" s="243"/>
      <c r="G6" s="243"/>
      <c r="H6" s="243"/>
      <c r="I6" s="243"/>
      <c r="J6" s="243"/>
      <c r="K6" s="243"/>
      <c r="L6" s="243"/>
      <c r="M6" s="244"/>
    </row>
    <row r="7" spans="1:13" s="34" customFormat="1" ht="13.15" customHeight="1" x14ac:dyDescent="0.2">
      <c r="A7" s="245" t="s">
        <v>3</v>
      </c>
      <c r="B7" s="246">
        <v>12</v>
      </c>
      <c r="C7" s="246">
        <v>14</v>
      </c>
      <c r="D7" s="246">
        <v>14</v>
      </c>
      <c r="E7" s="246">
        <v>14</v>
      </c>
      <c r="F7" s="246">
        <v>33</v>
      </c>
      <c r="G7" s="246">
        <v>33</v>
      </c>
      <c r="H7" s="246">
        <v>23</v>
      </c>
      <c r="I7" s="246">
        <v>22</v>
      </c>
      <c r="J7" s="247">
        <f t="shared" ref="J7:M10" si="0">+B7/F7</f>
        <v>0.36363636363636365</v>
      </c>
      <c r="K7" s="247">
        <f t="shared" si="0"/>
        <v>0.42424242424242425</v>
      </c>
      <c r="L7" s="247">
        <f t="shared" si="0"/>
        <v>0.60869565217391308</v>
      </c>
      <c r="M7" s="248">
        <f t="shared" si="0"/>
        <v>0.63636363636363635</v>
      </c>
    </row>
    <row r="8" spans="1:13" s="34" customFormat="1" ht="13.15" customHeight="1" x14ac:dyDescent="0.2">
      <c r="A8" s="245" t="s">
        <v>4</v>
      </c>
      <c r="B8" s="246">
        <v>4</v>
      </c>
      <c r="C8" s="246">
        <v>4</v>
      </c>
      <c r="D8" s="246">
        <v>4</v>
      </c>
      <c r="E8" s="246">
        <v>4</v>
      </c>
      <c r="F8" s="246">
        <v>13</v>
      </c>
      <c r="G8" s="246">
        <v>12</v>
      </c>
      <c r="H8" s="246">
        <v>9</v>
      </c>
      <c r="I8" s="246">
        <v>9</v>
      </c>
      <c r="J8" s="247">
        <f t="shared" si="0"/>
        <v>0.30769230769230771</v>
      </c>
      <c r="K8" s="247">
        <f t="shared" si="0"/>
        <v>0.33333333333333331</v>
      </c>
      <c r="L8" s="247">
        <f t="shared" si="0"/>
        <v>0.44444444444444442</v>
      </c>
      <c r="M8" s="248">
        <f t="shared" si="0"/>
        <v>0.44444444444444442</v>
      </c>
    </row>
    <row r="9" spans="1:13" s="34" customFormat="1" ht="13.15" customHeight="1" x14ac:dyDescent="0.2">
      <c r="A9" s="245" t="s">
        <v>5</v>
      </c>
      <c r="B9" s="246">
        <v>7</v>
      </c>
      <c r="C9" s="246">
        <v>6</v>
      </c>
      <c r="D9" s="246">
        <v>6</v>
      </c>
      <c r="E9" s="246">
        <v>6</v>
      </c>
      <c r="F9" s="246">
        <v>31</v>
      </c>
      <c r="G9" s="246">
        <v>31</v>
      </c>
      <c r="H9" s="246">
        <v>34</v>
      </c>
      <c r="I9" s="246">
        <v>32</v>
      </c>
      <c r="J9" s="247">
        <f t="shared" si="0"/>
        <v>0.22580645161290322</v>
      </c>
      <c r="K9" s="247">
        <f t="shared" si="0"/>
        <v>0.19354838709677419</v>
      </c>
      <c r="L9" s="247">
        <f t="shared" si="0"/>
        <v>0.17647058823529413</v>
      </c>
      <c r="M9" s="248">
        <f t="shared" si="0"/>
        <v>0.1875</v>
      </c>
    </row>
    <row r="10" spans="1:13" s="34" customFormat="1" ht="13.15" customHeight="1" x14ac:dyDescent="0.2">
      <c r="A10" s="249" t="s">
        <v>6</v>
      </c>
      <c r="B10" s="250">
        <f t="shared" ref="B10:D10" si="1">+SUM(B7:B9)</f>
        <v>23</v>
      </c>
      <c r="C10" s="250">
        <f t="shared" si="1"/>
        <v>24</v>
      </c>
      <c r="D10" s="250">
        <f t="shared" si="1"/>
        <v>24</v>
      </c>
      <c r="E10" s="250">
        <f t="shared" ref="E10:I10" si="2">+SUM(E7:E9)</f>
        <v>24</v>
      </c>
      <c r="F10" s="250">
        <f t="shared" si="2"/>
        <v>77</v>
      </c>
      <c r="G10" s="250">
        <f t="shared" si="2"/>
        <v>76</v>
      </c>
      <c r="H10" s="250">
        <f t="shared" si="2"/>
        <v>66</v>
      </c>
      <c r="I10" s="250">
        <f t="shared" si="2"/>
        <v>63</v>
      </c>
      <c r="J10" s="251">
        <f t="shared" si="0"/>
        <v>0.29870129870129869</v>
      </c>
      <c r="K10" s="251">
        <f t="shared" si="0"/>
        <v>0.31578947368421051</v>
      </c>
      <c r="L10" s="251">
        <f t="shared" si="0"/>
        <v>0.36363636363636365</v>
      </c>
      <c r="M10" s="252">
        <f t="shared" si="0"/>
        <v>0.38095238095238093</v>
      </c>
    </row>
    <row r="11" spans="1:13" s="34" customFormat="1" ht="13.15" customHeight="1" x14ac:dyDescent="0.2">
      <c r="A11" s="253" t="s">
        <v>144</v>
      </c>
      <c r="B11" s="254"/>
      <c r="C11" s="254"/>
      <c r="D11" s="255"/>
      <c r="E11" s="255"/>
      <c r="F11" s="255"/>
      <c r="G11" s="255"/>
      <c r="H11" s="255"/>
      <c r="I11" s="255"/>
      <c r="J11" s="261"/>
      <c r="K11" s="261"/>
      <c r="L11" s="261"/>
      <c r="M11" s="262"/>
    </row>
    <row r="12" spans="1:13" s="34" customFormat="1" ht="13.15" customHeight="1" x14ac:dyDescent="0.2">
      <c r="A12" s="245" t="s">
        <v>3</v>
      </c>
      <c r="B12" s="256">
        <v>264430.1875</v>
      </c>
      <c r="C12" s="256">
        <v>279041</v>
      </c>
      <c r="D12" s="256">
        <v>305512</v>
      </c>
      <c r="E12" s="256">
        <v>300495</v>
      </c>
      <c r="F12" s="256">
        <v>268142.96875</v>
      </c>
      <c r="G12" s="256">
        <v>281329</v>
      </c>
      <c r="H12" s="256">
        <v>307860</v>
      </c>
      <c r="I12" s="256">
        <v>302857</v>
      </c>
      <c r="J12" s="247">
        <f>+B12/F12</f>
        <v>0.98615372512914345</v>
      </c>
      <c r="K12" s="247">
        <f t="shared" ref="J12:M15" si="3">+C12/G12</f>
        <v>0.99186717330954155</v>
      </c>
      <c r="L12" s="247">
        <f t="shared" si="3"/>
        <v>0.99237315662963688</v>
      </c>
      <c r="M12" s="248">
        <f t="shared" si="3"/>
        <v>0.9922009397174244</v>
      </c>
    </row>
    <row r="13" spans="1:13" s="34" customFormat="1" ht="13.15" customHeight="1" x14ac:dyDescent="0.2">
      <c r="A13" s="245" t="s">
        <v>4</v>
      </c>
      <c r="B13" s="256">
        <v>89169</v>
      </c>
      <c r="C13" s="256">
        <v>97689</v>
      </c>
      <c r="D13" s="256">
        <v>103316</v>
      </c>
      <c r="E13" s="256">
        <v>101480</v>
      </c>
      <c r="F13" s="256">
        <v>95956.3359375</v>
      </c>
      <c r="G13" s="256">
        <v>101452</v>
      </c>
      <c r="H13" s="256">
        <v>105516</v>
      </c>
      <c r="I13" s="256">
        <v>103899</v>
      </c>
      <c r="J13" s="247">
        <f t="shared" si="3"/>
        <v>0.92926641194469062</v>
      </c>
      <c r="K13" s="247">
        <f t="shared" si="3"/>
        <v>0.96290856759847021</v>
      </c>
      <c r="L13" s="247">
        <f t="shared" si="3"/>
        <v>0.97915008150422689</v>
      </c>
      <c r="M13" s="248">
        <f t="shared" si="3"/>
        <v>0.97671777399204995</v>
      </c>
    </row>
    <row r="14" spans="1:13" s="34" customFormat="1" ht="13.15" customHeight="1" x14ac:dyDescent="0.2">
      <c r="A14" s="245" t="s">
        <v>5</v>
      </c>
      <c r="B14" s="256">
        <v>17592</v>
      </c>
      <c r="C14" s="256">
        <v>17525</v>
      </c>
      <c r="D14" s="256">
        <v>18378</v>
      </c>
      <c r="E14" s="256">
        <v>21961</v>
      </c>
      <c r="F14" s="256">
        <v>28079.86328125</v>
      </c>
      <c r="G14" s="256">
        <v>29729</v>
      </c>
      <c r="H14" s="256">
        <v>31544</v>
      </c>
      <c r="I14" s="256">
        <v>35792</v>
      </c>
      <c r="J14" s="247">
        <f t="shared" si="3"/>
        <v>0.62649877685646893</v>
      </c>
      <c r="K14" s="247">
        <f t="shared" si="3"/>
        <v>0.58949174207003263</v>
      </c>
      <c r="L14" s="247">
        <f t="shared" si="3"/>
        <v>0.58261476033477044</v>
      </c>
      <c r="M14" s="248">
        <f t="shared" si="3"/>
        <v>0.61357286544479217</v>
      </c>
    </row>
    <row r="15" spans="1:13" s="34" customFormat="1" ht="13.15" customHeight="1" x14ac:dyDescent="0.2">
      <c r="A15" s="257" t="s">
        <v>6</v>
      </c>
      <c r="B15" s="258">
        <v>371191.1875</v>
      </c>
      <c r="C15" s="258">
        <v>394255</v>
      </c>
      <c r="D15" s="258">
        <f t="shared" ref="D15:I15" si="4">+SUM(D12:D14)</f>
        <v>427206</v>
      </c>
      <c r="E15" s="258">
        <f t="shared" si="4"/>
        <v>423936</v>
      </c>
      <c r="F15" s="258">
        <v>392179.16796875</v>
      </c>
      <c r="G15" s="258">
        <v>412510</v>
      </c>
      <c r="H15" s="258">
        <v>444920</v>
      </c>
      <c r="I15" s="258">
        <f t="shared" si="4"/>
        <v>442548</v>
      </c>
      <c r="J15" s="259">
        <f t="shared" si="3"/>
        <v>0.9464836937222979</v>
      </c>
      <c r="K15" s="259">
        <f t="shared" si="3"/>
        <v>0.95574652735691257</v>
      </c>
      <c r="L15" s="259">
        <f t="shared" si="3"/>
        <v>0.96018610087206691</v>
      </c>
      <c r="M15" s="260">
        <f t="shared" si="3"/>
        <v>0.95794354510697144</v>
      </c>
    </row>
    <row r="16" spans="1:13" x14ac:dyDescent="0.25">
      <c r="A16" s="1" t="s">
        <v>16</v>
      </c>
      <c r="B16" s="1"/>
      <c r="C16" s="1"/>
      <c r="D16" s="1"/>
      <c r="E16" s="1"/>
      <c r="F16" s="1"/>
      <c r="G16" s="1"/>
      <c r="H16" s="1"/>
      <c r="I16" s="1"/>
      <c r="J16" s="1"/>
      <c r="K16" s="1"/>
      <c r="L16" s="1"/>
      <c r="M16" s="1"/>
    </row>
    <row r="17" spans="1:13" ht="26.1" customHeight="1" x14ac:dyDescent="0.25">
      <c r="A17" s="569" t="s">
        <v>317</v>
      </c>
      <c r="B17" s="569"/>
      <c r="C17" s="569"/>
      <c r="D17" s="569"/>
      <c r="E17" s="569"/>
      <c r="F17" s="569"/>
      <c r="G17" s="569"/>
      <c r="H17" s="569"/>
      <c r="I17" s="569"/>
      <c r="J17" s="569"/>
      <c r="K17" s="569"/>
      <c r="L17" s="569"/>
      <c r="M17" s="569"/>
    </row>
    <row r="18" spans="1:13" x14ac:dyDescent="0.25">
      <c r="A18" s="570" t="s">
        <v>18</v>
      </c>
      <c r="B18" s="570"/>
      <c r="C18" s="570"/>
      <c r="D18" s="570"/>
      <c r="E18" s="570"/>
      <c r="F18" s="570"/>
      <c r="G18" s="570"/>
      <c r="H18" s="570"/>
      <c r="I18" s="570"/>
      <c r="J18" s="570"/>
      <c r="K18" s="570"/>
      <c r="L18" s="570"/>
      <c r="M18" s="570"/>
    </row>
    <row r="19" spans="1:13" x14ac:dyDescent="0.25">
      <c r="A19" s="571"/>
      <c r="B19" s="571"/>
      <c r="C19" s="571"/>
      <c r="D19" s="571"/>
      <c r="E19" s="571"/>
      <c r="F19" s="571"/>
      <c r="G19" s="571"/>
      <c r="H19" s="571"/>
      <c r="I19" s="571"/>
      <c r="J19" s="571"/>
      <c r="K19" s="571"/>
      <c r="L19" s="571"/>
      <c r="M19" s="571"/>
    </row>
  </sheetData>
  <mergeCells count="7">
    <mergeCell ref="A2:M2"/>
    <mergeCell ref="A17:M17"/>
    <mergeCell ref="A18:M18"/>
    <mergeCell ref="A19:M19"/>
    <mergeCell ref="B4:E4"/>
    <mergeCell ref="F4:I4"/>
    <mergeCell ref="J4:M4"/>
  </mergeCells>
  <hyperlinks>
    <hyperlink ref="A2:M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74"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E5" sqref="E5"/>
    </sheetView>
  </sheetViews>
  <sheetFormatPr defaultColWidth="9.28515625" defaultRowHeight="15" x14ac:dyDescent="0.25"/>
  <cols>
    <col min="1" max="1" width="51.2851562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498</v>
      </c>
      <c r="B2" s="576"/>
      <c r="C2" s="576"/>
      <c r="D2" s="576"/>
      <c r="E2" s="576"/>
      <c r="F2" s="576"/>
    </row>
    <row r="3" spans="1:6" s="34" customFormat="1" ht="13.15" customHeight="1" x14ac:dyDescent="0.2"/>
    <row r="4" spans="1:6" s="34" customFormat="1" ht="13.15" customHeight="1" x14ac:dyDescent="0.2">
      <c r="A4" s="304"/>
      <c r="B4" s="305">
        <v>2019</v>
      </c>
      <c r="C4" s="192">
        <v>2020</v>
      </c>
      <c r="D4" s="193">
        <v>2021</v>
      </c>
      <c r="E4" s="193">
        <v>2022</v>
      </c>
      <c r="F4" s="194" t="s">
        <v>12</v>
      </c>
    </row>
    <row r="5" spans="1:6" s="34" customFormat="1" ht="13.15" customHeight="1" x14ac:dyDescent="0.2">
      <c r="A5" s="291" t="s">
        <v>30</v>
      </c>
      <c r="B5" s="178"/>
      <c r="C5" s="180"/>
      <c r="D5" s="178"/>
      <c r="E5" s="178"/>
      <c r="F5" s="292"/>
    </row>
    <row r="6" spans="1:6" s="34" customFormat="1" ht="13.15" customHeight="1" x14ac:dyDescent="0.2">
      <c r="A6" s="306" t="s">
        <v>6</v>
      </c>
      <c r="B6" s="182">
        <v>2723</v>
      </c>
      <c r="C6" s="182">
        <v>2521</v>
      </c>
      <c r="D6" s="182">
        <v>2236</v>
      </c>
      <c r="E6" s="182">
        <v>2085</v>
      </c>
      <c r="F6" s="295" t="s">
        <v>0</v>
      </c>
    </row>
    <row r="7" spans="1:6" s="34" customFormat="1" ht="13.15" customHeight="1" x14ac:dyDescent="0.2">
      <c r="A7" s="306" t="s">
        <v>223</v>
      </c>
      <c r="B7" s="297" t="s">
        <v>0</v>
      </c>
      <c r="C7" s="297">
        <v>-7.4182886522218161E-2</v>
      </c>
      <c r="D7" s="297">
        <v>-0.11305037683458941</v>
      </c>
      <c r="E7" s="297">
        <v>-6.7531305903398953E-2</v>
      </c>
      <c r="F7" s="298">
        <v>-8.4921523086735506E-2</v>
      </c>
    </row>
    <row r="8" spans="1:6" s="34" customFormat="1" ht="13.15" customHeight="1" x14ac:dyDescent="0.2">
      <c r="A8" s="309" t="s">
        <v>226</v>
      </c>
      <c r="B8" s="297" t="s">
        <v>0</v>
      </c>
      <c r="C8" s="297">
        <v>-5.1165146909827756E-2</v>
      </c>
      <c r="D8" s="297">
        <v>-7.6469009927555676E-2</v>
      </c>
      <c r="E8" s="297">
        <v>-4.4036162146398362E-2</v>
      </c>
      <c r="F8" s="298">
        <v>-5.7223439661260596E-2</v>
      </c>
    </row>
    <row r="9" spans="1:6" s="34" customFormat="1" ht="13.15" customHeight="1" x14ac:dyDescent="0.2">
      <c r="A9" s="291" t="s">
        <v>31</v>
      </c>
      <c r="B9" s="178"/>
      <c r="C9" s="412"/>
      <c r="D9" s="178"/>
      <c r="E9" s="178"/>
      <c r="F9" s="292"/>
    </row>
    <row r="10" spans="1:6" s="34" customFormat="1" ht="13.15" customHeight="1" x14ac:dyDescent="0.2">
      <c r="A10" s="306" t="s">
        <v>6</v>
      </c>
      <c r="B10" s="182">
        <v>911</v>
      </c>
      <c r="C10" s="413">
        <v>823</v>
      </c>
      <c r="D10" s="182">
        <v>810</v>
      </c>
      <c r="E10" s="182">
        <v>797</v>
      </c>
      <c r="F10" s="295" t="s">
        <v>0</v>
      </c>
    </row>
    <row r="11" spans="1:6" s="34" customFormat="1" ht="13.15" customHeight="1" x14ac:dyDescent="0.2">
      <c r="A11" s="306" t="s">
        <v>223</v>
      </c>
      <c r="B11" s="297" t="s">
        <v>0</v>
      </c>
      <c r="C11" s="297">
        <v>-9.6597145993413847E-2</v>
      </c>
      <c r="D11" s="297">
        <v>-1.5795868772782495E-2</v>
      </c>
      <c r="E11" s="297">
        <v>-1.6049382716049387E-2</v>
      </c>
      <c r="F11" s="298">
        <v>-4.2814132494081912E-2</v>
      </c>
    </row>
    <row r="12" spans="1:6" s="34" customFormat="1" ht="13.15" customHeight="1" x14ac:dyDescent="0.2">
      <c r="A12" s="309" t="s">
        <v>226</v>
      </c>
      <c r="B12" s="297" t="s">
        <v>0</v>
      </c>
      <c r="C12" s="297">
        <v>-4.3059777102330277E-3</v>
      </c>
      <c r="D12" s="297">
        <v>-4.4880601019586727E-3</v>
      </c>
      <c r="E12" s="297">
        <v>-3.7911927675707228E-3</v>
      </c>
      <c r="F12" s="298">
        <v>-4.195076859920808E-3</v>
      </c>
    </row>
    <row r="13" spans="1:6" s="34" customFormat="1" ht="13.15" customHeight="1" x14ac:dyDescent="0.2">
      <c r="A13" s="291" t="s">
        <v>32</v>
      </c>
      <c r="B13" s="178"/>
      <c r="C13" s="412"/>
      <c r="D13" s="178"/>
      <c r="E13" s="178"/>
      <c r="F13" s="292"/>
    </row>
    <row r="14" spans="1:6" s="34" customFormat="1" ht="13.15" customHeight="1" x14ac:dyDescent="0.2">
      <c r="A14" s="306" t="s">
        <v>6</v>
      </c>
      <c r="B14" s="182">
        <v>314</v>
      </c>
      <c r="C14" s="413">
        <v>383</v>
      </c>
      <c r="D14" s="182">
        <v>383</v>
      </c>
      <c r="E14" s="182">
        <v>380</v>
      </c>
      <c r="F14" s="295" t="s">
        <v>0</v>
      </c>
    </row>
    <row r="15" spans="1:6" s="34" customFormat="1" ht="13.15" customHeight="1" x14ac:dyDescent="0.2">
      <c r="A15" s="306" t="s">
        <v>223</v>
      </c>
      <c r="B15" s="296" t="s">
        <v>0</v>
      </c>
      <c r="C15" s="297">
        <v>0.21974522292993637</v>
      </c>
      <c r="D15" s="297">
        <v>0</v>
      </c>
      <c r="E15" s="297">
        <v>-7.8328981723237989E-3</v>
      </c>
      <c r="F15" s="298">
        <v>7.0637441585870861E-2</v>
      </c>
    </row>
    <row r="16" spans="1:6" s="34" customFormat="1" ht="13.15" customHeight="1" x14ac:dyDescent="0.2">
      <c r="A16" s="314" t="s">
        <v>226</v>
      </c>
      <c r="B16" s="414" t="s">
        <v>0</v>
      </c>
      <c r="C16" s="415">
        <v>-5.0658561296859118E-4</v>
      </c>
      <c r="D16" s="416">
        <v>0</v>
      </c>
      <c r="E16" s="416">
        <v>-8.7489063867016593E-4</v>
      </c>
      <c r="F16" s="417">
        <v>-4.6049208387958569E-4</v>
      </c>
    </row>
    <row r="17" spans="1:6" ht="13.15" customHeight="1" x14ac:dyDescent="0.25">
      <c r="A17" s="1" t="s">
        <v>17</v>
      </c>
    </row>
    <row r="18" spans="1:6" ht="13.15" customHeight="1" x14ac:dyDescent="0.25">
      <c r="A18" s="570" t="s">
        <v>447</v>
      </c>
      <c r="B18" s="570"/>
      <c r="C18" s="570"/>
      <c r="D18" s="570"/>
      <c r="E18" s="570"/>
    </row>
    <row r="19" spans="1:6" x14ac:dyDescent="0.25">
      <c r="B19" s="8"/>
      <c r="C19" s="8"/>
      <c r="D19" s="8"/>
      <c r="E19" s="8"/>
      <c r="F19" s="8"/>
    </row>
    <row r="20" spans="1:6" x14ac:dyDescent="0.25">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C20" sqref="C20"/>
    </sheetView>
  </sheetViews>
  <sheetFormatPr defaultColWidth="9.28515625" defaultRowHeight="15" x14ac:dyDescent="0.25"/>
  <cols>
    <col min="1" max="1" width="50.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499</v>
      </c>
      <c r="B2" s="576"/>
      <c r="C2" s="576"/>
      <c r="D2" s="576"/>
      <c r="E2" s="576"/>
      <c r="F2" s="576"/>
    </row>
    <row r="3" spans="1:6" s="34" customFormat="1" ht="13.15" customHeight="1" x14ac:dyDescent="0.2"/>
    <row r="4" spans="1:6" s="34" customFormat="1" ht="13.15" customHeight="1" x14ac:dyDescent="0.2">
      <c r="A4" s="304"/>
      <c r="B4" s="305">
        <v>2019</v>
      </c>
      <c r="C4" s="192">
        <v>2020</v>
      </c>
      <c r="D4" s="192">
        <v>2021</v>
      </c>
      <c r="E4" s="193">
        <v>2022</v>
      </c>
      <c r="F4" s="194" t="s">
        <v>12</v>
      </c>
    </row>
    <row r="5" spans="1:6" s="34" customFormat="1" ht="13.15" customHeight="1" x14ac:dyDescent="0.2">
      <c r="A5" s="291" t="s">
        <v>38</v>
      </c>
      <c r="B5" s="178"/>
      <c r="C5" s="180"/>
      <c r="D5" s="178"/>
      <c r="E5" s="178"/>
      <c r="F5" s="292"/>
    </row>
    <row r="6" spans="1:6" s="34" customFormat="1" ht="13.15" customHeight="1" x14ac:dyDescent="0.2">
      <c r="A6" s="306" t="s">
        <v>6</v>
      </c>
      <c r="B6" s="182">
        <v>2882</v>
      </c>
      <c r="C6" s="182">
        <v>2783</v>
      </c>
      <c r="D6" s="182">
        <v>2641</v>
      </c>
      <c r="E6" s="182">
        <v>2510</v>
      </c>
      <c r="F6" s="295" t="s">
        <v>0</v>
      </c>
    </row>
    <row r="7" spans="1:6" s="34" customFormat="1" ht="13.15" customHeight="1" x14ac:dyDescent="0.2">
      <c r="A7" s="306" t="s">
        <v>223</v>
      </c>
      <c r="B7" s="297" t="s">
        <v>0</v>
      </c>
      <c r="C7" s="297">
        <v>-3.4351145038167941E-2</v>
      </c>
      <c r="D7" s="297">
        <v>-5.1024074739489778E-2</v>
      </c>
      <c r="E7" s="297">
        <v>-4.9602423324498268E-2</v>
      </c>
      <c r="F7" s="298">
        <v>-4.4992547700718664E-2</v>
      </c>
    </row>
    <row r="8" spans="1:6" s="34" customFormat="1" ht="13.35" customHeight="1" x14ac:dyDescent="0.2">
      <c r="A8" s="309" t="s">
        <v>226</v>
      </c>
      <c r="B8" s="297" t="s">
        <v>0</v>
      </c>
      <c r="C8" s="297">
        <v>-2.5075987841945278E-2</v>
      </c>
      <c r="D8" s="297">
        <v>-3.8100348806010195E-2</v>
      </c>
      <c r="E8" s="297">
        <v>-3.8203557888597264E-2</v>
      </c>
      <c r="F8" s="298">
        <v>-3.3793298178850913E-2</v>
      </c>
    </row>
    <row r="9" spans="1:6" s="34" customFormat="1" ht="13.15" customHeight="1" x14ac:dyDescent="0.2">
      <c r="A9" s="291" t="s">
        <v>39</v>
      </c>
      <c r="B9" s="178"/>
      <c r="C9" s="412"/>
      <c r="D9" s="178"/>
      <c r="E9" s="178"/>
      <c r="F9" s="292"/>
    </row>
    <row r="10" spans="1:6" s="34" customFormat="1" ht="13.15" customHeight="1" x14ac:dyDescent="0.2">
      <c r="A10" s="306" t="s">
        <v>6</v>
      </c>
      <c r="B10" s="182">
        <v>979</v>
      </c>
      <c r="C10" s="413">
        <v>858</v>
      </c>
      <c r="D10" s="182">
        <v>702</v>
      </c>
      <c r="E10" s="182">
        <v>669</v>
      </c>
      <c r="F10" s="295" t="s">
        <v>0</v>
      </c>
    </row>
    <row r="11" spans="1:6" s="34" customFormat="1" ht="13.15" customHeight="1" x14ac:dyDescent="0.2">
      <c r="A11" s="306" t="s">
        <v>223</v>
      </c>
      <c r="B11" s="297" t="s">
        <v>0</v>
      </c>
      <c r="C11" s="297">
        <v>-0.1235955056179775</v>
      </c>
      <c r="D11" s="297">
        <v>-0.18181818181818177</v>
      </c>
      <c r="E11" s="297">
        <v>-4.7008547008547064E-2</v>
      </c>
      <c r="F11" s="298">
        <v>-0.11747407814823545</v>
      </c>
    </row>
    <row r="12" spans="1:6" s="34" customFormat="1" ht="13.35" customHeight="1" x14ac:dyDescent="0.2">
      <c r="A12" s="309" t="s">
        <v>226</v>
      </c>
      <c r="B12" s="297" t="s">
        <v>0</v>
      </c>
      <c r="C12" s="297">
        <v>-3.06484295845998E-2</v>
      </c>
      <c r="D12" s="297">
        <v>-4.1856721223504159E-2</v>
      </c>
      <c r="E12" s="297">
        <v>-9.6237970253718261E-3</v>
      </c>
      <c r="F12" s="298">
        <v>-2.7376315944491931E-2</v>
      </c>
    </row>
    <row r="13" spans="1:6" s="34" customFormat="1" ht="13.15" customHeight="1" x14ac:dyDescent="0.2">
      <c r="A13" s="291" t="s">
        <v>40</v>
      </c>
      <c r="B13" s="178"/>
      <c r="C13" s="412"/>
      <c r="D13" s="178"/>
      <c r="E13" s="178"/>
      <c r="F13" s="292"/>
    </row>
    <row r="14" spans="1:6" s="34" customFormat="1" ht="13.15" customHeight="1" x14ac:dyDescent="0.2">
      <c r="A14" s="306" t="s">
        <v>6</v>
      </c>
      <c r="B14" s="182">
        <v>87</v>
      </c>
      <c r="C14" s="413">
        <v>86</v>
      </c>
      <c r="D14" s="182">
        <v>86</v>
      </c>
      <c r="E14" s="182">
        <v>83</v>
      </c>
      <c r="F14" s="295" t="s">
        <v>0</v>
      </c>
    </row>
    <row r="15" spans="1:6" s="34" customFormat="1" ht="13.15" customHeight="1" x14ac:dyDescent="0.2">
      <c r="A15" s="306" t="s">
        <v>223</v>
      </c>
      <c r="B15" s="296" t="s">
        <v>0</v>
      </c>
      <c r="C15" s="297">
        <v>-1.1494252873563204E-2</v>
      </c>
      <c r="D15" s="297">
        <v>0</v>
      </c>
      <c r="E15" s="297">
        <v>-3.4883720930232509E-2</v>
      </c>
      <c r="F15" s="298">
        <v>-1.5459324601265237E-2</v>
      </c>
    </row>
    <row r="16" spans="1:6" s="34" customFormat="1" ht="13.35" customHeight="1" x14ac:dyDescent="0.2">
      <c r="A16" s="314" t="s">
        <v>226</v>
      </c>
      <c r="B16" s="414" t="s">
        <v>0</v>
      </c>
      <c r="C16" s="415">
        <v>-2.5329280648429554E-4</v>
      </c>
      <c r="D16" s="416">
        <v>0</v>
      </c>
      <c r="E16" s="416">
        <v>-8.7489063867016593E-4</v>
      </c>
      <c r="F16" s="417">
        <v>-3.7606114838482051E-4</v>
      </c>
    </row>
    <row r="17" spans="1:5" ht="13.15" customHeight="1" x14ac:dyDescent="0.25">
      <c r="A17" s="1" t="s">
        <v>17</v>
      </c>
    </row>
    <row r="18" spans="1:5" ht="13.15" customHeight="1" x14ac:dyDescent="0.25">
      <c r="A18" s="570" t="s">
        <v>447</v>
      </c>
      <c r="B18" s="570"/>
      <c r="C18" s="570"/>
      <c r="D18" s="570"/>
      <c r="E18" s="570"/>
    </row>
    <row r="19" spans="1:5" x14ac:dyDescent="0.25">
      <c r="C19" s="6"/>
      <c r="D19" s="6"/>
      <c r="E19" s="6"/>
    </row>
    <row r="20" spans="1:5" x14ac:dyDescent="0.25">
      <c r="C20"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84"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E3" sqref="E3"/>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6" t="s">
        <v>461</v>
      </c>
      <c r="B2" s="576"/>
      <c r="C2" s="576"/>
      <c r="D2" s="576"/>
      <c r="E2" s="576"/>
      <c r="F2" s="576"/>
    </row>
    <row r="3" spans="1:6" s="34" customFormat="1" ht="13.15" customHeight="1" x14ac:dyDescent="0.2"/>
    <row r="4" spans="1:6" s="34" customFormat="1" ht="13.15" customHeight="1" x14ac:dyDescent="0.2">
      <c r="A4" s="304"/>
      <c r="B4" s="305">
        <v>2019</v>
      </c>
      <c r="C4" s="192">
        <v>2020</v>
      </c>
      <c r="D4" s="193">
        <v>2021</v>
      </c>
      <c r="E4" s="193">
        <v>2022</v>
      </c>
      <c r="F4" s="194" t="s">
        <v>12</v>
      </c>
    </row>
    <row r="5" spans="1:6" s="34" customFormat="1" ht="13.15" customHeight="1" x14ac:dyDescent="0.2">
      <c r="A5" s="291" t="s">
        <v>96</v>
      </c>
      <c r="B5" s="178"/>
      <c r="C5" s="180"/>
      <c r="D5" s="178"/>
      <c r="E5" s="178"/>
      <c r="F5" s="292"/>
    </row>
    <row r="6" spans="1:6" s="34" customFormat="1" ht="13.15" customHeight="1" x14ac:dyDescent="0.2">
      <c r="A6" s="306" t="s">
        <v>6</v>
      </c>
      <c r="B6" s="182">
        <v>11041</v>
      </c>
      <c r="C6" s="182">
        <v>11392</v>
      </c>
      <c r="D6" s="182">
        <v>12611</v>
      </c>
      <c r="E6" s="182">
        <v>10612</v>
      </c>
      <c r="F6" s="295"/>
    </row>
    <row r="7" spans="1:6" s="34" customFormat="1" ht="13.15" customHeight="1" x14ac:dyDescent="0.2">
      <c r="A7" s="306" t="s">
        <v>223</v>
      </c>
      <c r="B7" s="297" t="s">
        <v>0</v>
      </c>
      <c r="C7" s="297">
        <v>3.1790598677656101E-2</v>
      </c>
      <c r="D7" s="297">
        <v>0.10700491573033699</v>
      </c>
      <c r="E7" s="297">
        <v>-0.15851240980096737</v>
      </c>
      <c r="F7" s="298">
        <v>-6.5722984643247591E-3</v>
      </c>
    </row>
    <row r="8" spans="1:6" s="34" customFormat="1" ht="13.15" customHeight="1" x14ac:dyDescent="0.2">
      <c r="A8" s="291" t="s">
        <v>97</v>
      </c>
      <c r="B8" s="178"/>
      <c r="C8" s="412"/>
      <c r="D8" s="178"/>
      <c r="E8" s="178"/>
      <c r="F8" s="292"/>
    </row>
    <row r="9" spans="1:6" s="34" customFormat="1" ht="13.15" customHeight="1" x14ac:dyDescent="0.2">
      <c r="A9" s="306" t="s">
        <v>6</v>
      </c>
      <c r="B9" s="182">
        <v>4568</v>
      </c>
      <c r="C9" s="413">
        <v>5185</v>
      </c>
      <c r="D9" s="182">
        <v>5705</v>
      </c>
      <c r="E9" s="182">
        <v>4493</v>
      </c>
      <c r="F9" s="295"/>
    </row>
    <row r="10" spans="1:6" s="34" customFormat="1" ht="13.15" customHeight="1" x14ac:dyDescent="0.2">
      <c r="A10" s="306" t="s">
        <v>223</v>
      </c>
      <c r="B10" s="297" t="s">
        <v>0</v>
      </c>
      <c r="C10" s="297">
        <v>0.13507005253940463</v>
      </c>
      <c r="D10" s="297">
        <v>0.10028929604628734</v>
      </c>
      <c r="E10" s="297">
        <v>-0.2124452234881683</v>
      </c>
      <c r="F10" s="298">
        <v>7.6380416991745541E-3</v>
      </c>
    </row>
    <row r="11" spans="1:6" s="34" customFormat="1" ht="13.15" customHeight="1" x14ac:dyDescent="0.2">
      <c r="A11" s="291" t="s">
        <v>98</v>
      </c>
      <c r="B11" s="178"/>
      <c r="C11" s="412"/>
      <c r="D11" s="178"/>
      <c r="E11" s="178"/>
      <c r="F11" s="292"/>
    </row>
    <row r="12" spans="1:6" s="34" customFormat="1" ht="13.15" customHeight="1" x14ac:dyDescent="0.2">
      <c r="A12" s="306" t="s">
        <v>6</v>
      </c>
      <c r="B12" s="182">
        <v>1499</v>
      </c>
      <c r="C12" s="413">
        <v>1495</v>
      </c>
      <c r="D12" s="182">
        <v>1364</v>
      </c>
      <c r="E12" s="182">
        <v>625</v>
      </c>
      <c r="F12" s="295"/>
    </row>
    <row r="13" spans="1:6" s="34" customFormat="1" ht="13.15" customHeight="1" x14ac:dyDescent="0.2">
      <c r="A13" s="306" t="s">
        <v>223</v>
      </c>
      <c r="B13" s="297" t="s">
        <v>0</v>
      </c>
      <c r="C13" s="297">
        <v>-2.6684456304202353E-3</v>
      </c>
      <c r="D13" s="297">
        <v>-8.7625418060200633E-2</v>
      </c>
      <c r="E13" s="297">
        <v>-0.5417888563049853</v>
      </c>
      <c r="F13" s="298">
        <v>-0.2106942399985354</v>
      </c>
    </row>
    <row r="14" spans="1:6" s="34" customFormat="1" ht="13.15" customHeight="1" x14ac:dyDescent="0.2">
      <c r="A14" s="291" t="s">
        <v>99</v>
      </c>
      <c r="B14" s="178"/>
      <c r="C14" s="412"/>
      <c r="D14" s="178"/>
      <c r="E14" s="178"/>
      <c r="F14" s="292"/>
    </row>
    <row r="15" spans="1:6" s="34" customFormat="1" ht="13.15" customHeight="1" x14ac:dyDescent="0.2">
      <c r="A15" s="306" t="s">
        <v>6</v>
      </c>
      <c r="B15" s="182">
        <v>4974</v>
      </c>
      <c r="C15" s="413">
        <v>4712</v>
      </c>
      <c r="D15" s="182">
        <v>5542</v>
      </c>
      <c r="E15" s="182">
        <v>5494</v>
      </c>
      <c r="F15" s="295"/>
    </row>
    <row r="16" spans="1:6" s="34" customFormat="1" ht="13.15" customHeight="1" x14ac:dyDescent="0.2">
      <c r="A16" s="410" t="s">
        <v>223</v>
      </c>
      <c r="B16" s="418" t="s">
        <v>100</v>
      </c>
      <c r="C16" s="302">
        <v>-5.2673904302372287E-2</v>
      </c>
      <c r="D16" s="302">
        <v>0.17614601018675713</v>
      </c>
      <c r="E16" s="302">
        <v>-8.6611331649224521E-3</v>
      </c>
      <c r="F16" s="303">
        <v>3.8270324239820797E-2</v>
      </c>
    </row>
    <row r="17" spans="1:5" ht="13.15" customHeight="1" x14ac:dyDescent="0.25">
      <c r="A17" s="1" t="s">
        <v>17</v>
      </c>
    </row>
    <row r="18" spans="1:5" ht="13.15" customHeight="1" x14ac:dyDescent="0.25">
      <c r="A18" s="570" t="s">
        <v>447</v>
      </c>
      <c r="B18" s="570"/>
      <c r="C18" s="570"/>
      <c r="D18" s="570"/>
      <c r="E18" s="570"/>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N8" sqref="N8:N30"/>
    </sheetView>
  </sheetViews>
  <sheetFormatPr defaultColWidth="9.28515625" defaultRowHeight="15" x14ac:dyDescent="0.25"/>
  <cols>
    <col min="1" max="1" width="31" style="2" customWidth="1"/>
    <col min="2" max="10" width="10.7109375" style="2" customWidth="1"/>
    <col min="11" max="16384" width="9.28515625" style="2"/>
  </cols>
  <sheetData>
    <row r="1" spans="1:15" s="34" customFormat="1" ht="13.15" customHeight="1" x14ac:dyDescent="0.2"/>
    <row r="2" spans="1:15" s="34" customFormat="1" ht="13.15" customHeight="1" x14ac:dyDescent="0.2">
      <c r="A2" s="576" t="s">
        <v>462</v>
      </c>
      <c r="B2" s="576"/>
      <c r="C2" s="576"/>
      <c r="D2" s="576"/>
      <c r="E2" s="576"/>
      <c r="F2" s="576"/>
      <c r="G2" s="576"/>
      <c r="H2" s="576"/>
      <c r="I2" s="576"/>
      <c r="J2" s="576"/>
      <c r="K2" s="576"/>
      <c r="L2" s="576"/>
      <c r="M2" s="576"/>
      <c r="N2" s="576"/>
      <c r="O2" s="576"/>
    </row>
    <row r="3" spans="1:15" s="34" customFormat="1" ht="13.15" customHeight="1" x14ac:dyDescent="0.2"/>
    <row r="4" spans="1:15" s="34" customFormat="1" ht="13.15" customHeight="1" x14ac:dyDescent="0.2">
      <c r="A4" s="419"/>
      <c r="B4" s="581" t="s">
        <v>6</v>
      </c>
      <c r="C4" s="582"/>
      <c r="D4" s="581" t="s">
        <v>11</v>
      </c>
      <c r="E4" s="582"/>
      <c r="F4" s="581" t="s">
        <v>12</v>
      </c>
      <c r="G4" s="582"/>
      <c r="H4" s="581" t="s">
        <v>13</v>
      </c>
      <c r="I4" s="582"/>
      <c r="J4" s="581" t="s">
        <v>3</v>
      </c>
      <c r="K4" s="582"/>
      <c r="L4" s="581" t="s">
        <v>4</v>
      </c>
      <c r="M4" s="582"/>
      <c r="N4" s="581" t="s">
        <v>5</v>
      </c>
      <c r="O4" s="582"/>
    </row>
    <row r="5" spans="1:15" s="34" customFormat="1" ht="13.15" customHeight="1" x14ac:dyDescent="0.2">
      <c r="A5" s="320" t="s">
        <v>101</v>
      </c>
      <c r="B5" s="420"/>
      <c r="C5" s="421"/>
      <c r="D5" s="420"/>
      <c r="E5" s="422"/>
      <c r="F5" s="420"/>
      <c r="G5" s="422"/>
      <c r="H5" s="420"/>
      <c r="I5" s="421"/>
      <c r="J5" s="420"/>
      <c r="K5" s="422"/>
      <c r="L5" s="420"/>
      <c r="M5" s="422"/>
      <c r="N5" s="420"/>
      <c r="O5" s="423"/>
    </row>
    <row r="6" spans="1:15" s="34" customFormat="1" ht="13.15" customHeight="1" x14ac:dyDescent="0.2">
      <c r="A6" s="325" t="s">
        <v>6</v>
      </c>
      <c r="B6" s="326">
        <v>3262</v>
      </c>
      <c r="C6" s="490">
        <v>1.0000000000000002</v>
      </c>
      <c r="D6" s="326">
        <v>2085</v>
      </c>
      <c r="E6" s="327">
        <v>1</v>
      </c>
      <c r="F6" s="326">
        <v>797</v>
      </c>
      <c r="G6" s="327">
        <v>0.99999999999999989</v>
      </c>
      <c r="H6" s="326">
        <v>380</v>
      </c>
      <c r="I6" s="490">
        <v>1.0000000000000002</v>
      </c>
      <c r="J6" s="326">
        <v>2510</v>
      </c>
      <c r="K6" s="327">
        <v>1</v>
      </c>
      <c r="L6" s="326">
        <v>669</v>
      </c>
      <c r="M6" s="327">
        <v>1</v>
      </c>
      <c r="N6" s="326">
        <v>83</v>
      </c>
      <c r="O6" s="328">
        <v>1.0000000000000002</v>
      </c>
    </row>
    <row r="7" spans="1:15" s="34" customFormat="1" ht="13.15" customHeight="1" x14ac:dyDescent="0.2">
      <c r="A7" s="320" t="s">
        <v>102</v>
      </c>
      <c r="B7" s="321"/>
      <c r="C7" s="491"/>
      <c r="D7" s="321"/>
      <c r="E7" s="323"/>
      <c r="F7" s="321"/>
      <c r="G7" s="323"/>
      <c r="H7" s="321"/>
      <c r="I7" s="491"/>
      <c r="J7" s="321"/>
      <c r="K7" s="323"/>
      <c r="L7" s="321"/>
      <c r="M7" s="323"/>
      <c r="N7" s="321"/>
      <c r="O7" s="324"/>
    </row>
    <row r="8" spans="1:15" s="34" customFormat="1" ht="13.15" customHeight="1" x14ac:dyDescent="0.2">
      <c r="A8" s="325" t="s">
        <v>103</v>
      </c>
      <c r="B8" s="326">
        <v>214</v>
      </c>
      <c r="C8" s="490">
        <v>6.5603923973022685E-2</v>
      </c>
      <c r="D8" s="326">
        <v>138</v>
      </c>
      <c r="E8" s="327">
        <v>6.6187050359712229E-2</v>
      </c>
      <c r="F8" s="326">
        <v>53</v>
      </c>
      <c r="G8" s="327">
        <v>6.6499372647427848E-2</v>
      </c>
      <c r="H8" s="326">
        <v>23</v>
      </c>
      <c r="I8" s="490">
        <v>6.0526315789473685E-2</v>
      </c>
      <c r="J8" s="326">
        <v>165</v>
      </c>
      <c r="K8" s="327">
        <v>6.5737051792828682E-2</v>
      </c>
      <c r="L8" s="326">
        <v>46</v>
      </c>
      <c r="M8" s="327">
        <v>6.8759342301943194E-2</v>
      </c>
      <c r="N8" s="326">
        <v>3</v>
      </c>
      <c r="O8" s="328">
        <v>3.614457831325301E-2</v>
      </c>
    </row>
    <row r="9" spans="1:15" s="34" customFormat="1" ht="13.15" customHeight="1" x14ac:dyDescent="0.2">
      <c r="A9" s="325" t="s">
        <v>104</v>
      </c>
      <c r="B9" s="326">
        <v>67</v>
      </c>
      <c r="C9" s="490">
        <v>2.0539546290619253E-2</v>
      </c>
      <c r="D9" s="326">
        <v>35</v>
      </c>
      <c r="E9" s="327">
        <v>1.6786570743405275E-2</v>
      </c>
      <c r="F9" s="326">
        <v>30</v>
      </c>
      <c r="G9" s="327">
        <v>3.7641154328732745E-2</v>
      </c>
      <c r="H9" s="326">
        <v>2</v>
      </c>
      <c r="I9" s="490">
        <v>5.263157894736842E-3</v>
      </c>
      <c r="J9" s="326">
        <v>57</v>
      </c>
      <c r="K9" s="327">
        <v>2.2709163346613544E-2</v>
      </c>
      <c r="L9" s="326">
        <v>10</v>
      </c>
      <c r="M9" s="327">
        <v>1.4947683109118086E-2</v>
      </c>
      <c r="N9" s="326">
        <v>0</v>
      </c>
      <c r="O9" s="328">
        <v>0</v>
      </c>
    </row>
    <row r="10" spans="1:15" s="34" customFormat="1" ht="13.15" customHeight="1" x14ac:dyDescent="0.2">
      <c r="A10" s="325" t="s">
        <v>105</v>
      </c>
      <c r="B10" s="326">
        <v>197</v>
      </c>
      <c r="C10" s="490">
        <v>6.0392397302268544E-2</v>
      </c>
      <c r="D10" s="326">
        <v>134</v>
      </c>
      <c r="E10" s="327">
        <v>6.4268585131894485E-2</v>
      </c>
      <c r="F10" s="326">
        <v>42</v>
      </c>
      <c r="G10" s="327">
        <v>5.2697616060225848E-2</v>
      </c>
      <c r="H10" s="326">
        <v>21</v>
      </c>
      <c r="I10" s="490">
        <v>5.526315789473684E-2</v>
      </c>
      <c r="J10" s="326">
        <v>146</v>
      </c>
      <c r="K10" s="327">
        <v>5.8167330677290838E-2</v>
      </c>
      <c r="L10" s="326">
        <v>44</v>
      </c>
      <c r="M10" s="327">
        <v>6.5769805680119586E-2</v>
      </c>
      <c r="N10" s="326">
        <v>7</v>
      </c>
      <c r="O10" s="328">
        <v>8.4337349397590355E-2</v>
      </c>
    </row>
    <row r="11" spans="1:15" s="34" customFormat="1" ht="13.15" customHeight="1" x14ac:dyDescent="0.2">
      <c r="A11" s="325" t="s">
        <v>106</v>
      </c>
      <c r="B11" s="326">
        <v>64</v>
      </c>
      <c r="C11" s="490">
        <v>1.9619865113427344E-2</v>
      </c>
      <c r="D11" s="326">
        <v>36</v>
      </c>
      <c r="E11" s="327">
        <v>1.7266187050359712E-2</v>
      </c>
      <c r="F11" s="326">
        <v>25</v>
      </c>
      <c r="G11" s="327">
        <v>3.1367628607277293E-2</v>
      </c>
      <c r="H11" s="326">
        <v>3</v>
      </c>
      <c r="I11" s="490">
        <v>7.8947368421052634E-3</v>
      </c>
      <c r="J11" s="326">
        <v>57</v>
      </c>
      <c r="K11" s="327">
        <v>2.2709163346613544E-2</v>
      </c>
      <c r="L11" s="326">
        <v>6</v>
      </c>
      <c r="M11" s="327">
        <v>8.9686098654708519E-3</v>
      </c>
      <c r="N11" s="326">
        <v>1</v>
      </c>
      <c r="O11" s="328">
        <v>1.2048192771084338E-2</v>
      </c>
    </row>
    <row r="12" spans="1:15" s="34" customFormat="1" ht="13.15" customHeight="1" x14ac:dyDescent="0.2">
      <c r="A12" s="325" t="s">
        <v>107</v>
      </c>
      <c r="B12" s="326">
        <v>71</v>
      </c>
      <c r="C12" s="490">
        <v>2.1765787860208462E-2</v>
      </c>
      <c r="D12" s="326">
        <v>43</v>
      </c>
      <c r="E12" s="327">
        <v>2.0623501199040769E-2</v>
      </c>
      <c r="F12" s="326">
        <v>23</v>
      </c>
      <c r="G12" s="327">
        <v>2.8858218318695106E-2</v>
      </c>
      <c r="H12" s="326">
        <v>5</v>
      </c>
      <c r="I12" s="490">
        <v>1.3157894736842105E-2</v>
      </c>
      <c r="J12" s="326">
        <v>61</v>
      </c>
      <c r="K12" s="327">
        <v>2.4302788844621514E-2</v>
      </c>
      <c r="L12" s="326">
        <v>10</v>
      </c>
      <c r="M12" s="327">
        <v>1.4947683109118086E-2</v>
      </c>
      <c r="N12" s="326">
        <v>0</v>
      </c>
      <c r="O12" s="328">
        <v>0</v>
      </c>
    </row>
    <row r="13" spans="1:15" s="34" customFormat="1" ht="13.15" customHeight="1" x14ac:dyDescent="0.2">
      <c r="A13" s="325" t="s">
        <v>108</v>
      </c>
      <c r="B13" s="326">
        <v>145</v>
      </c>
      <c r="C13" s="490">
        <v>4.4451256897608829E-2</v>
      </c>
      <c r="D13" s="326">
        <v>77</v>
      </c>
      <c r="E13" s="327">
        <v>3.6930455635491605E-2</v>
      </c>
      <c r="F13" s="326">
        <v>56</v>
      </c>
      <c r="G13" s="327">
        <v>7.0263488080301126E-2</v>
      </c>
      <c r="H13" s="326">
        <v>12</v>
      </c>
      <c r="I13" s="490">
        <v>3.1578947368421054E-2</v>
      </c>
      <c r="J13" s="326">
        <v>118</v>
      </c>
      <c r="K13" s="327">
        <v>4.7011952191235058E-2</v>
      </c>
      <c r="L13" s="326">
        <v>25</v>
      </c>
      <c r="M13" s="327">
        <v>3.7369207772795218E-2</v>
      </c>
      <c r="N13" s="326">
        <v>2</v>
      </c>
      <c r="O13" s="328">
        <v>2.4096385542168676E-2</v>
      </c>
    </row>
    <row r="14" spans="1:15" s="34" customFormat="1" ht="13.15" customHeight="1" x14ac:dyDescent="0.2">
      <c r="A14" s="325" t="s">
        <v>109</v>
      </c>
      <c r="B14" s="326">
        <v>80</v>
      </c>
      <c r="C14" s="490">
        <v>2.4524831391784182E-2</v>
      </c>
      <c r="D14" s="326">
        <v>42</v>
      </c>
      <c r="E14" s="327">
        <v>2.0143884892086329E-2</v>
      </c>
      <c r="F14" s="326">
        <v>34</v>
      </c>
      <c r="G14" s="327">
        <v>4.2659974905897118E-2</v>
      </c>
      <c r="H14" s="326">
        <v>4</v>
      </c>
      <c r="I14" s="490">
        <v>1.0526315789473684E-2</v>
      </c>
      <c r="J14" s="326">
        <v>67</v>
      </c>
      <c r="K14" s="327">
        <v>2.6693227091633465E-2</v>
      </c>
      <c r="L14" s="326">
        <v>12</v>
      </c>
      <c r="M14" s="327">
        <v>1.7937219730941704E-2</v>
      </c>
      <c r="N14" s="326">
        <v>1</v>
      </c>
      <c r="O14" s="328">
        <v>1.2048192771084338E-2</v>
      </c>
    </row>
    <row r="15" spans="1:15" s="34" customFormat="1" ht="13.15" customHeight="1" x14ac:dyDescent="0.2">
      <c r="A15" s="325" t="s">
        <v>110</v>
      </c>
      <c r="B15" s="326">
        <v>178</v>
      </c>
      <c r="C15" s="490">
        <v>5.4567749846719804E-2</v>
      </c>
      <c r="D15" s="326">
        <v>107</v>
      </c>
      <c r="E15" s="327">
        <v>5.1318944844124699E-2</v>
      </c>
      <c r="F15" s="326">
        <v>56</v>
      </c>
      <c r="G15" s="327">
        <v>7.0263488080301126E-2</v>
      </c>
      <c r="H15" s="326">
        <v>15</v>
      </c>
      <c r="I15" s="490">
        <v>3.9473684210526314E-2</v>
      </c>
      <c r="J15" s="326">
        <v>141</v>
      </c>
      <c r="K15" s="327">
        <v>5.6175298804780879E-2</v>
      </c>
      <c r="L15" s="326">
        <v>35</v>
      </c>
      <c r="M15" s="327">
        <v>5.2316890881913304E-2</v>
      </c>
      <c r="N15" s="326">
        <v>2</v>
      </c>
      <c r="O15" s="328">
        <v>2.4096385542168676E-2</v>
      </c>
    </row>
    <row r="16" spans="1:15" s="34" customFormat="1" ht="13.15" customHeight="1" x14ac:dyDescent="0.2">
      <c r="A16" s="325" t="s">
        <v>111</v>
      </c>
      <c r="B16" s="326">
        <v>79</v>
      </c>
      <c r="C16" s="490">
        <v>2.4218270999386879E-2</v>
      </c>
      <c r="D16" s="326">
        <v>46</v>
      </c>
      <c r="E16" s="327">
        <v>2.2062350119904078E-2</v>
      </c>
      <c r="F16" s="326">
        <v>29</v>
      </c>
      <c r="G16" s="327">
        <v>3.6386449184441658E-2</v>
      </c>
      <c r="H16" s="326">
        <v>4</v>
      </c>
      <c r="I16" s="490">
        <v>1.0526315789473684E-2</v>
      </c>
      <c r="J16" s="326">
        <v>67</v>
      </c>
      <c r="K16" s="327">
        <v>2.6693227091633465E-2</v>
      </c>
      <c r="L16" s="326">
        <v>11</v>
      </c>
      <c r="M16" s="327">
        <v>1.6442451420029897E-2</v>
      </c>
      <c r="N16" s="326">
        <v>1</v>
      </c>
      <c r="O16" s="328">
        <v>1.2048192771084338E-2</v>
      </c>
    </row>
    <row r="17" spans="1:15" s="34" customFormat="1" ht="13.15" customHeight="1" x14ac:dyDescent="0.2">
      <c r="A17" s="325" t="s">
        <v>112</v>
      </c>
      <c r="B17" s="326">
        <v>174</v>
      </c>
      <c r="C17" s="490">
        <v>5.3341508277130592E-2</v>
      </c>
      <c r="D17" s="326">
        <v>91</v>
      </c>
      <c r="E17" s="327">
        <v>4.3645083932853719E-2</v>
      </c>
      <c r="F17" s="326">
        <v>67</v>
      </c>
      <c r="G17" s="327">
        <v>8.4065244667503133E-2</v>
      </c>
      <c r="H17" s="326">
        <v>16</v>
      </c>
      <c r="I17" s="490">
        <v>4.2105263157894736E-2</v>
      </c>
      <c r="J17" s="326">
        <v>146</v>
      </c>
      <c r="K17" s="327">
        <v>5.8167330677290838E-2</v>
      </c>
      <c r="L17" s="326">
        <v>27</v>
      </c>
      <c r="M17" s="327">
        <v>4.0358744394618833E-2</v>
      </c>
      <c r="N17" s="326">
        <v>1</v>
      </c>
      <c r="O17" s="328">
        <v>1.2048192771084338E-2</v>
      </c>
    </row>
    <row r="18" spans="1:15" s="34" customFormat="1" ht="13.15" customHeight="1" x14ac:dyDescent="0.2">
      <c r="A18" s="325" t="s">
        <v>113</v>
      </c>
      <c r="B18" s="326">
        <v>667</v>
      </c>
      <c r="C18" s="490">
        <v>0.20447578172900061</v>
      </c>
      <c r="D18" s="326">
        <v>455</v>
      </c>
      <c r="E18" s="327">
        <v>0.21822541966426859</v>
      </c>
      <c r="F18" s="326">
        <v>87</v>
      </c>
      <c r="G18" s="327">
        <v>0.10915934755332497</v>
      </c>
      <c r="H18" s="326">
        <v>125</v>
      </c>
      <c r="I18" s="490">
        <v>0.32894736842105265</v>
      </c>
      <c r="J18" s="326">
        <v>487</v>
      </c>
      <c r="K18" s="327">
        <v>0.19402390438247011</v>
      </c>
      <c r="L18" s="326">
        <v>145</v>
      </c>
      <c r="M18" s="327">
        <v>0.21674140508221226</v>
      </c>
      <c r="N18" s="326">
        <v>35</v>
      </c>
      <c r="O18" s="328">
        <v>0.42168674698795183</v>
      </c>
    </row>
    <row r="19" spans="1:15" s="34" customFormat="1" ht="13.15" customHeight="1" x14ac:dyDescent="0.2">
      <c r="A19" s="325" t="s">
        <v>114</v>
      </c>
      <c r="B19" s="326">
        <v>52</v>
      </c>
      <c r="C19" s="490">
        <v>1.5941140404659718E-2</v>
      </c>
      <c r="D19" s="326">
        <v>29</v>
      </c>
      <c r="E19" s="327">
        <v>1.3908872901678656E-2</v>
      </c>
      <c r="F19" s="326">
        <v>21</v>
      </c>
      <c r="G19" s="327">
        <v>2.6348808030112924E-2</v>
      </c>
      <c r="H19" s="326">
        <v>2</v>
      </c>
      <c r="I19" s="490">
        <v>5.263157894736842E-3</v>
      </c>
      <c r="J19" s="326">
        <v>44</v>
      </c>
      <c r="K19" s="327">
        <v>1.752988047808765E-2</v>
      </c>
      <c r="L19" s="326">
        <v>7</v>
      </c>
      <c r="M19" s="327">
        <v>1.0463378176382661E-2</v>
      </c>
      <c r="N19" s="326">
        <v>1</v>
      </c>
      <c r="O19" s="328">
        <v>1.2048192771084338E-2</v>
      </c>
    </row>
    <row r="20" spans="1:15" s="34" customFormat="1" ht="13.15" customHeight="1" x14ac:dyDescent="0.2">
      <c r="A20" s="325" t="s">
        <v>115</v>
      </c>
      <c r="B20" s="326">
        <v>453</v>
      </c>
      <c r="C20" s="490">
        <v>0.13887185775597793</v>
      </c>
      <c r="D20" s="326">
        <v>303</v>
      </c>
      <c r="E20" s="327">
        <v>0.14532374100719425</v>
      </c>
      <c r="F20" s="326">
        <v>83</v>
      </c>
      <c r="G20" s="327">
        <v>0.10414052697616061</v>
      </c>
      <c r="H20" s="326">
        <v>67</v>
      </c>
      <c r="I20" s="490">
        <v>0.1763157894736842</v>
      </c>
      <c r="J20" s="326">
        <v>329</v>
      </c>
      <c r="K20" s="327">
        <v>0.13107569721115539</v>
      </c>
      <c r="L20" s="326">
        <v>107</v>
      </c>
      <c r="M20" s="327">
        <v>0.15994020926756353</v>
      </c>
      <c r="N20" s="326">
        <v>17</v>
      </c>
      <c r="O20" s="328">
        <v>0.20481927710843373</v>
      </c>
    </row>
    <row r="21" spans="1:15" s="34" customFormat="1" ht="13.15" customHeight="1" x14ac:dyDescent="0.2">
      <c r="A21" s="325" t="s">
        <v>116</v>
      </c>
      <c r="B21" s="326">
        <v>158</v>
      </c>
      <c r="C21" s="490">
        <v>4.8436541998773758E-2</v>
      </c>
      <c r="D21" s="326">
        <v>101</v>
      </c>
      <c r="E21" s="327">
        <v>4.8441247002398082E-2</v>
      </c>
      <c r="F21" s="326">
        <v>46</v>
      </c>
      <c r="G21" s="327">
        <v>5.7716436637390213E-2</v>
      </c>
      <c r="H21" s="326">
        <v>11</v>
      </c>
      <c r="I21" s="490">
        <v>2.8947368421052631E-2</v>
      </c>
      <c r="J21" s="326">
        <v>126</v>
      </c>
      <c r="K21" s="327">
        <v>5.0199203187250997E-2</v>
      </c>
      <c r="L21" s="326">
        <v>30</v>
      </c>
      <c r="M21" s="327">
        <v>4.4843049327354258E-2</v>
      </c>
      <c r="N21" s="326">
        <v>2</v>
      </c>
      <c r="O21" s="328">
        <v>2.4096385542168676E-2</v>
      </c>
    </row>
    <row r="22" spans="1:15" s="34" customFormat="1" ht="13.15" customHeight="1" x14ac:dyDescent="0.2">
      <c r="A22" s="325" t="s">
        <v>117</v>
      </c>
      <c r="B22" s="326">
        <v>191</v>
      </c>
      <c r="C22" s="490">
        <v>5.8553034947884733E-2</v>
      </c>
      <c r="D22" s="326">
        <v>135</v>
      </c>
      <c r="E22" s="327">
        <v>6.4748201438848921E-2</v>
      </c>
      <c r="F22" s="326">
        <v>35</v>
      </c>
      <c r="G22" s="327">
        <v>4.3914680050188205E-2</v>
      </c>
      <c r="H22" s="326">
        <v>21</v>
      </c>
      <c r="I22" s="490">
        <v>5.526315789473684E-2</v>
      </c>
      <c r="J22" s="326">
        <v>146</v>
      </c>
      <c r="K22" s="327">
        <v>5.8167330677290838E-2</v>
      </c>
      <c r="L22" s="326">
        <v>43</v>
      </c>
      <c r="M22" s="327">
        <v>6.4275037369207769E-2</v>
      </c>
      <c r="N22" s="326">
        <v>2</v>
      </c>
      <c r="O22" s="328">
        <v>2.4096385542168676E-2</v>
      </c>
    </row>
    <row r="23" spans="1:15" s="34" customFormat="1" ht="13.15" customHeight="1" x14ac:dyDescent="0.2">
      <c r="A23" s="325" t="s">
        <v>118</v>
      </c>
      <c r="B23" s="326">
        <v>70</v>
      </c>
      <c r="C23" s="490">
        <v>2.1459227467811159E-2</v>
      </c>
      <c r="D23" s="326">
        <v>45</v>
      </c>
      <c r="E23" s="327">
        <v>2.1582733812949641E-2</v>
      </c>
      <c r="F23" s="326">
        <v>19</v>
      </c>
      <c r="G23" s="327">
        <v>2.3839397741530741E-2</v>
      </c>
      <c r="H23" s="326">
        <v>6</v>
      </c>
      <c r="I23" s="490">
        <v>1.5789473684210527E-2</v>
      </c>
      <c r="J23" s="326">
        <v>54</v>
      </c>
      <c r="K23" s="327">
        <v>2.1513944223107571E-2</v>
      </c>
      <c r="L23" s="326">
        <v>14</v>
      </c>
      <c r="M23" s="327">
        <v>2.0926756352765322E-2</v>
      </c>
      <c r="N23" s="326">
        <v>2</v>
      </c>
      <c r="O23" s="328">
        <v>2.4096385542168676E-2</v>
      </c>
    </row>
    <row r="24" spans="1:15" s="34" customFormat="1" ht="13.15" customHeight="1" x14ac:dyDescent="0.2">
      <c r="A24" s="325" t="s">
        <v>119</v>
      </c>
      <c r="B24" s="326">
        <v>77</v>
      </c>
      <c r="C24" s="490">
        <v>2.3605150214592276E-2</v>
      </c>
      <c r="D24" s="326">
        <v>49</v>
      </c>
      <c r="E24" s="327">
        <v>2.3501199040767386E-2</v>
      </c>
      <c r="F24" s="326">
        <v>23</v>
      </c>
      <c r="G24" s="327">
        <v>2.8858218318695106E-2</v>
      </c>
      <c r="H24" s="326">
        <v>5</v>
      </c>
      <c r="I24" s="490">
        <v>1.3157894736842105E-2</v>
      </c>
      <c r="J24" s="326">
        <v>60</v>
      </c>
      <c r="K24" s="327">
        <v>2.3904382470119521E-2</v>
      </c>
      <c r="L24" s="326">
        <v>15</v>
      </c>
      <c r="M24" s="327">
        <v>2.2421524663677129E-2</v>
      </c>
      <c r="N24" s="326">
        <v>2</v>
      </c>
      <c r="O24" s="328">
        <v>2.4096385542168676E-2</v>
      </c>
    </row>
    <row r="25" spans="1:15" s="34" customFormat="1" ht="13.15" customHeight="1" x14ac:dyDescent="0.2">
      <c r="A25" s="325" t="s">
        <v>120</v>
      </c>
      <c r="B25" s="326">
        <v>136</v>
      </c>
      <c r="C25" s="490">
        <v>4.1692213366033105E-2</v>
      </c>
      <c r="D25" s="326">
        <v>82</v>
      </c>
      <c r="E25" s="327">
        <v>3.9328537170263786E-2</v>
      </c>
      <c r="F25" s="326">
        <v>47</v>
      </c>
      <c r="G25" s="327">
        <v>5.8971141781681308E-2</v>
      </c>
      <c r="H25" s="326">
        <v>7</v>
      </c>
      <c r="I25" s="490">
        <v>1.8421052631578946E-2</v>
      </c>
      <c r="J25" s="326">
        <v>109</v>
      </c>
      <c r="K25" s="327">
        <v>4.342629482071713E-2</v>
      </c>
      <c r="L25" s="326">
        <v>25</v>
      </c>
      <c r="M25" s="327">
        <v>3.7369207772795218E-2</v>
      </c>
      <c r="N25" s="326">
        <v>2</v>
      </c>
      <c r="O25" s="328">
        <v>2.4096385542168676E-2</v>
      </c>
    </row>
    <row r="26" spans="1:15" s="34" customFormat="1" ht="13.15" customHeight="1" x14ac:dyDescent="0.2">
      <c r="A26" s="325" t="s">
        <v>121</v>
      </c>
      <c r="B26" s="326">
        <v>73</v>
      </c>
      <c r="C26" s="490">
        <v>2.2378908645003064E-2</v>
      </c>
      <c r="D26" s="326">
        <v>68</v>
      </c>
      <c r="E26" s="327">
        <v>3.2613908872901679E-2</v>
      </c>
      <c r="F26" s="326">
        <v>2</v>
      </c>
      <c r="G26" s="327">
        <v>2.509410288582183E-3</v>
      </c>
      <c r="H26" s="326">
        <v>3</v>
      </c>
      <c r="I26" s="490">
        <v>7.8947368421052634E-3</v>
      </c>
      <c r="J26" s="326">
        <v>42</v>
      </c>
      <c r="K26" s="327">
        <v>1.6733067729083666E-2</v>
      </c>
      <c r="L26" s="326">
        <v>30</v>
      </c>
      <c r="M26" s="327">
        <v>4.4843049327354258E-2</v>
      </c>
      <c r="N26" s="326">
        <v>1</v>
      </c>
      <c r="O26" s="328">
        <v>1.2048192771084338E-2</v>
      </c>
    </row>
    <row r="27" spans="1:15" s="34" customFormat="1" ht="13.15" customHeight="1" x14ac:dyDescent="0.2">
      <c r="A27" s="325" t="s">
        <v>122</v>
      </c>
      <c r="B27" s="326">
        <v>33</v>
      </c>
      <c r="C27" s="490">
        <v>1.0116492949110975E-2</v>
      </c>
      <c r="D27" s="326">
        <v>15</v>
      </c>
      <c r="E27" s="327">
        <v>7.1942446043165471E-3</v>
      </c>
      <c r="F27" s="326">
        <v>6</v>
      </c>
      <c r="G27" s="327">
        <v>7.5282308657465494E-3</v>
      </c>
      <c r="H27" s="326">
        <v>12</v>
      </c>
      <c r="I27" s="490">
        <v>3.1578947368421054E-2</v>
      </c>
      <c r="J27" s="326">
        <v>27</v>
      </c>
      <c r="K27" s="327">
        <v>1.0756972111553785E-2</v>
      </c>
      <c r="L27" s="326">
        <v>6</v>
      </c>
      <c r="M27" s="327">
        <v>8.9686098654708519E-3</v>
      </c>
      <c r="N27" s="326">
        <v>0</v>
      </c>
      <c r="O27" s="328">
        <v>0</v>
      </c>
    </row>
    <row r="28" spans="1:15" s="34" customFormat="1" ht="13.15" customHeight="1" x14ac:dyDescent="0.2">
      <c r="A28" s="325" t="s">
        <v>123</v>
      </c>
      <c r="B28" s="326">
        <v>23</v>
      </c>
      <c r="C28" s="490">
        <v>7.0508890251379519E-3</v>
      </c>
      <c r="D28" s="326">
        <v>17</v>
      </c>
      <c r="E28" s="327">
        <v>8.1534772182254196E-3</v>
      </c>
      <c r="F28" s="326">
        <v>2</v>
      </c>
      <c r="G28" s="327">
        <v>2.509410288582183E-3</v>
      </c>
      <c r="H28" s="326">
        <v>4</v>
      </c>
      <c r="I28" s="490">
        <v>1.0526315789473684E-2</v>
      </c>
      <c r="J28" s="326">
        <v>17</v>
      </c>
      <c r="K28" s="327">
        <v>6.7729083665338643E-3</v>
      </c>
      <c r="L28" s="326">
        <v>6</v>
      </c>
      <c r="M28" s="327">
        <v>8.9686098654708519E-3</v>
      </c>
      <c r="N28" s="326">
        <v>0</v>
      </c>
      <c r="O28" s="328">
        <v>0</v>
      </c>
    </row>
    <row r="29" spans="1:15" s="34" customFormat="1" ht="13.15" customHeight="1" x14ac:dyDescent="0.2">
      <c r="A29" s="325" t="s">
        <v>124</v>
      </c>
      <c r="B29" s="326">
        <v>55</v>
      </c>
      <c r="C29" s="490">
        <v>1.6860821581851624E-2</v>
      </c>
      <c r="D29" s="326">
        <v>32</v>
      </c>
      <c r="E29" s="327">
        <v>1.5347721822541967E-2</v>
      </c>
      <c r="F29" s="326">
        <v>11</v>
      </c>
      <c r="G29" s="327">
        <v>1.3801756587202008E-2</v>
      </c>
      <c r="H29" s="326">
        <v>12</v>
      </c>
      <c r="I29" s="490">
        <v>3.1578947368421054E-2</v>
      </c>
      <c r="J29" s="326">
        <v>40</v>
      </c>
      <c r="K29" s="327">
        <v>1.5936254980079681E-2</v>
      </c>
      <c r="L29" s="326">
        <v>14</v>
      </c>
      <c r="M29" s="327">
        <v>2.0926756352765322E-2</v>
      </c>
      <c r="N29" s="326">
        <v>1</v>
      </c>
      <c r="O29" s="328">
        <v>1.2048192771084338E-2</v>
      </c>
    </row>
    <row r="30" spans="1:15" s="34" customFormat="1" ht="13.15" customHeight="1" x14ac:dyDescent="0.2">
      <c r="A30" s="426" t="s">
        <v>311</v>
      </c>
      <c r="B30" s="337">
        <v>5</v>
      </c>
      <c r="C30" s="492">
        <v>1.5328019619865114E-3</v>
      </c>
      <c r="D30" s="337">
        <v>5</v>
      </c>
      <c r="E30" s="338">
        <v>2.3980815347721821E-3</v>
      </c>
      <c r="F30" s="337">
        <v>0</v>
      </c>
      <c r="G30" s="338">
        <v>0</v>
      </c>
      <c r="H30" s="337">
        <v>0</v>
      </c>
      <c r="I30" s="492">
        <v>0</v>
      </c>
      <c r="J30" s="337">
        <v>4</v>
      </c>
      <c r="K30" s="338">
        <v>1.5936254980079682E-3</v>
      </c>
      <c r="L30" s="337">
        <v>1</v>
      </c>
      <c r="M30" s="338">
        <v>1.4947683109118087E-3</v>
      </c>
      <c r="N30" s="337">
        <v>0</v>
      </c>
      <c r="O30" s="339">
        <v>0</v>
      </c>
    </row>
    <row r="31" spans="1:15" ht="13.15" customHeight="1" x14ac:dyDescent="0.25">
      <c r="A31" s="493" t="s">
        <v>17</v>
      </c>
      <c r="B31" s="494"/>
      <c r="C31" s="494"/>
      <c r="D31" s="494"/>
      <c r="E31" s="494"/>
      <c r="F31" s="494"/>
      <c r="G31" s="494"/>
      <c r="H31" s="494"/>
      <c r="I31" s="494"/>
      <c r="J31" s="494"/>
      <c r="K31" s="494"/>
      <c r="L31" s="494"/>
      <c r="M31" s="494"/>
      <c r="N31" s="494"/>
      <c r="O31" s="494"/>
    </row>
    <row r="32" spans="1:15" ht="13.15" customHeight="1" x14ac:dyDescent="0.25">
      <c r="A32" s="570" t="s">
        <v>447</v>
      </c>
      <c r="B32" s="570"/>
      <c r="C32" s="570"/>
      <c r="D32" s="570"/>
      <c r="E32" s="570"/>
    </row>
    <row r="33" spans="1:1" s="1" customFormat="1" ht="11.25"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H7" sqref="H7"/>
    </sheetView>
  </sheetViews>
  <sheetFormatPr defaultColWidth="9.28515625" defaultRowHeight="15" x14ac:dyDescent="0.25"/>
  <cols>
    <col min="1" max="1" width="31" style="2" customWidth="1"/>
    <col min="2" max="9" width="10.7109375" style="2" customWidth="1"/>
    <col min="10" max="16384" width="9.28515625" style="2"/>
  </cols>
  <sheetData>
    <row r="1" spans="1:11" s="34" customFormat="1" ht="13.15" customHeight="1" x14ac:dyDescent="0.2"/>
    <row r="2" spans="1:11" s="34" customFormat="1" ht="13.15" customHeight="1" x14ac:dyDescent="0.2">
      <c r="A2" s="576" t="s">
        <v>463</v>
      </c>
      <c r="B2" s="576"/>
      <c r="C2" s="576"/>
      <c r="D2" s="576"/>
      <c r="E2" s="576"/>
      <c r="F2" s="576"/>
      <c r="G2" s="576"/>
      <c r="H2" s="576"/>
      <c r="I2" s="576"/>
    </row>
    <row r="3" spans="1:11" s="34" customFormat="1" ht="13.15" customHeight="1" x14ac:dyDescent="0.2"/>
    <row r="4" spans="1:11" s="34" customFormat="1" ht="13.15" customHeight="1" x14ac:dyDescent="0.2">
      <c r="A4" s="319"/>
      <c r="B4" s="581">
        <v>2019</v>
      </c>
      <c r="C4" s="582"/>
      <c r="D4" s="581">
        <v>2020</v>
      </c>
      <c r="E4" s="582"/>
      <c r="F4" s="581">
        <v>2021</v>
      </c>
      <c r="G4" s="582"/>
      <c r="H4" s="581">
        <v>2022</v>
      </c>
      <c r="I4" s="584"/>
    </row>
    <row r="5" spans="1:11" s="34" customFormat="1" ht="13.15" customHeight="1" x14ac:dyDescent="0.2">
      <c r="A5" s="320" t="s">
        <v>101</v>
      </c>
      <c r="B5" s="420"/>
      <c r="C5" s="427"/>
      <c r="D5" s="420"/>
      <c r="E5" s="422"/>
      <c r="F5" s="420"/>
      <c r="G5" s="422"/>
      <c r="H5" s="420"/>
      <c r="I5" s="428"/>
    </row>
    <row r="6" spans="1:11" s="34" customFormat="1" ht="13.15" customHeight="1" x14ac:dyDescent="0.2">
      <c r="A6" s="325" t="s">
        <v>6</v>
      </c>
      <c r="B6" s="343">
        <v>3948</v>
      </c>
      <c r="C6" s="327">
        <v>1</v>
      </c>
      <c r="D6" s="326">
        <v>3727</v>
      </c>
      <c r="E6" s="327">
        <v>1</v>
      </c>
      <c r="F6" s="326">
        <v>3429</v>
      </c>
      <c r="G6" s="327">
        <v>0.99999999999999989</v>
      </c>
      <c r="H6" s="326">
        <v>3262</v>
      </c>
      <c r="I6" s="328">
        <v>1.0000000000000002</v>
      </c>
      <c r="J6" s="509"/>
      <c r="K6" s="509"/>
    </row>
    <row r="7" spans="1:11" s="34" customFormat="1" ht="13.15" customHeight="1" x14ac:dyDescent="0.2">
      <c r="A7" s="320" t="s">
        <v>102</v>
      </c>
      <c r="B7" s="420"/>
      <c r="C7" s="323"/>
      <c r="D7" s="321"/>
      <c r="E7" s="323"/>
      <c r="F7" s="321"/>
      <c r="G7" s="323"/>
      <c r="H7" s="321"/>
      <c r="I7" s="324"/>
    </row>
    <row r="8" spans="1:11" s="34" customFormat="1" ht="13.15" customHeight="1" x14ac:dyDescent="0.2">
      <c r="A8" s="325" t="s">
        <v>103</v>
      </c>
      <c r="B8" s="343">
        <v>261</v>
      </c>
      <c r="C8" s="327">
        <v>6.5176470588235294E-2</v>
      </c>
      <c r="D8" s="326">
        <v>244</v>
      </c>
      <c r="E8" s="327">
        <v>6.5538544184797209E-2</v>
      </c>
      <c r="F8" s="326">
        <v>225</v>
      </c>
      <c r="G8" s="327">
        <v>6.4693430656934309E-2</v>
      </c>
      <c r="H8" s="326">
        <v>214</v>
      </c>
      <c r="I8" s="328">
        <v>6.5704636168252992E-2</v>
      </c>
    </row>
    <row r="9" spans="1:11" s="34" customFormat="1" ht="13.15" customHeight="1" x14ac:dyDescent="0.2">
      <c r="A9" s="325" t="s">
        <v>104</v>
      </c>
      <c r="B9" s="343">
        <v>72</v>
      </c>
      <c r="C9" s="327">
        <v>1.8255578093306288E-2</v>
      </c>
      <c r="D9" s="326">
        <v>71</v>
      </c>
      <c r="E9" s="327">
        <v>1.9070641955412301E-2</v>
      </c>
      <c r="F9" s="326">
        <v>69</v>
      </c>
      <c r="G9" s="327">
        <v>2.0145985401459853E-2</v>
      </c>
      <c r="H9" s="326">
        <v>67</v>
      </c>
      <c r="I9" s="328">
        <v>2.0571077678845563E-2</v>
      </c>
    </row>
    <row r="10" spans="1:11" s="34" customFormat="1" ht="13.15" customHeight="1" x14ac:dyDescent="0.2">
      <c r="A10" s="325" t="s">
        <v>105</v>
      </c>
      <c r="B10" s="343">
        <v>260</v>
      </c>
      <c r="C10" s="327">
        <v>6.5922920892494935E-2</v>
      </c>
      <c r="D10" s="326">
        <v>237</v>
      </c>
      <c r="E10" s="327">
        <v>6.3658340048348111E-2</v>
      </c>
      <c r="F10" s="326">
        <v>207</v>
      </c>
      <c r="G10" s="327">
        <v>6.0437956204379563E-2</v>
      </c>
      <c r="H10" s="326">
        <v>197</v>
      </c>
      <c r="I10" s="328">
        <v>6.0485108996008598E-2</v>
      </c>
    </row>
    <row r="11" spans="1:11" s="34" customFormat="1" ht="13.15" customHeight="1" x14ac:dyDescent="0.2">
      <c r="A11" s="325" t="s">
        <v>106</v>
      </c>
      <c r="B11" s="343">
        <v>71</v>
      </c>
      <c r="C11" s="327">
        <v>1.8002028397565924E-2</v>
      </c>
      <c r="D11" s="326">
        <v>69</v>
      </c>
      <c r="E11" s="327">
        <v>1.8533440773569703E-2</v>
      </c>
      <c r="F11" s="326">
        <v>64</v>
      </c>
      <c r="G11" s="327">
        <v>1.8686131386861315E-2</v>
      </c>
      <c r="H11" s="326">
        <v>64</v>
      </c>
      <c r="I11" s="328">
        <v>1.9649984648449494E-2</v>
      </c>
    </row>
    <row r="12" spans="1:11" s="34" customFormat="1" ht="13.15" customHeight="1" x14ac:dyDescent="0.2">
      <c r="A12" s="325" t="s">
        <v>107</v>
      </c>
      <c r="B12" s="343">
        <v>82</v>
      </c>
      <c r="C12" s="327">
        <v>2.0791075050709939E-2</v>
      </c>
      <c r="D12" s="326">
        <v>79</v>
      </c>
      <c r="E12" s="327">
        <v>2.1219446682782701E-2</v>
      </c>
      <c r="F12" s="326">
        <v>72</v>
      </c>
      <c r="G12" s="327">
        <v>2.1021897810218976E-2</v>
      </c>
      <c r="H12" s="326">
        <v>71</v>
      </c>
      <c r="I12" s="328">
        <v>2.1799201719373655E-2</v>
      </c>
    </row>
    <row r="13" spans="1:11" s="34" customFormat="1" ht="13.15" customHeight="1" x14ac:dyDescent="0.2">
      <c r="A13" s="325" t="s">
        <v>108</v>
      </c>
      <c r="B13" s="343">
        <v>167</v>
      </c>
      <c r="C13" s="327">
        <v>4.2342799188640971E-2</v>
      </c>
      <c r="D13" s="326">
        <v>162</v>
      </c>
      <c r="E13" s="327">
        <v>4.3513295729250605E-2</v>
      </c>
      <c r="F13" s="326">
        <v>152</v>
      </c>
      <c r="G13" s="327">
        <v>4.3379562043795616E-2</v>
      </c>
      <c r="H13" s="326">
        <v>145</v>
      </c>
      <c r="I13" s="328">
        <v>4.4519496469143383E-2</v>
      </c>
    </row>
    <row r="14" spans="1:11" s="34" customFormat="1" ht="13.15" customHeight="1" x14ac:dyDescent="0.2">
      <c r="A14" s="325" t="s">
        <v>109</v>
      </c>
      <c r="B14" s="343">
        <v>89</v>
      </c>
      <c r="C14" s="327">
        <v>2.2565922920892496E-2</v>
      </c>
      <c r="D14" s="326">
        <v>86</v>
      </c>
      <c r="E14" s="327">
        <v>2.3099650819231803E-2</v>
      </c>
      <c r="F14" s="326">
        <v>83</v>
      </c>
      <c r="G14" s="327">
        <v>2.4233576642335768E-2</v>
      </c>
      <c r="H14" s="326">
        <v>80</v>
      </c>
      <c r="I14" s="328">
        <v>2.4562480810561865E-2</v>
      </c>
    </row>
    <row r="15" spans="1:11" s="34" customFormat="1" ht="13.15" customHeight="1" x14ac:dyDescent="0.2">
      <c r="A15" s="325" t="s">
        <v>110</v>
      </c>
      <c r="B15" s="343">
        <v>206</v>
      </c>
      <c r="C15" s="327">
        <v>5.2231237322515216E-2</v>
      </c>
      <c r="D15" s="326">
        <v>195</v>
      </c>
      <c r="E15" s="327">
        <v>5.2377115229653506E-2</v>
      </c>
      <c r="F15" s="326">
        <v>184</v>
      </c>
      <c r="G15" s="327">
        <v>5.3722627737226275E-2</v>
      </c>
      <c r="H15" s="326">
        <v>178</v>
      </c>
      <c r="I15" s="328">
        <v>5.4651519803500151E-2</v>
      </c>
    </row>
    <row r="16" spans="1:11" s="34" customFormat="1" ht="13.15" customHeight="1" x14ac:dyDescent="0.2">
      <c r="A16" s="325" t="s">
        <v>111</v>
      </c>
      <c r="B16" s="343">
        <v>86</v>
      </c>
      <c r="C16" s="327">
        <v>2.1805273833671399E-2</v>
      </c>
      <c r="D16" s="326">
        <v>84</v>
      </c>
      <c r="E16" s="327">
        <v>2.2562449637389202E-2</v>
      </c>
      <c r="F16" s="326">
        <v>81</v>
      </c>
      <c r="G16" s="327">
        <v>2.364963503649635E-2</v>
      </c>
      <c r="H16" s="326">
        <v>79</v>
      </c>
      <c r="I16" s="328">
        <v>2.4255449800429842E-2</v>
      </c>
    </row>
    <row r="17" spans="1:10" s="34" customFormat="1" ht="13.15" customHeight="1" x14ac:dyDescent="0.2">
      <c r="A17" s="325" t="s">
        <v>112</v>
      </c>
      <c r="B17" s="343">
        <v>205</v>
      </c>
      <c r="C17" s="327">
        <v>5.1977687626774849E-2</v>
      </c>
      <c r="D17" s="326">
        <v>197</v>
      </c>
      <c r="E17" s="327">
        <v>5.2914316411496104E-2</v>
      </c>
      <c r="F17" s="326">
        <v>181</v>
      </c>
      <c r="G17" s="327">
        <v>5.2846715328467152E-2</v>
      </c>
      <c r="H17" s="326">
        <v>174</v>
      </c>
      <c r="I17" s="328">
        <v>5.3423395762972059E-2</v>
      </c>
    </row>
    <row r="18" spans="1:10" s="34" customFormat="1" ht="13.15" customHeight="1" x14ac:dyDescent="0.2">
      <c r="A18" s="325" t="s">
        <v>113</v>
      </c>
      <c r="B18" s="343">
        <v>853</v>
      </c>
      <c r="C18" s="327">
        <v>0.21627789046653145</v>
      </c>
      <c r="D18" s="326">
        <v>800</v>
      </c>
      <c r="E18" s="327">
        <v>0.21488047273704003</v>
      </c>
      <c r="F18" s="326">
        <v>723</v>
      </c>
      <c r="G18" s="327">
        <v>0.2110948905109489</v>
      </c>
      <c r="H18" s="326">
        <v>667</v>
      </c>
      <c r="I18" s="328">
        <v>0.20478968375805956</v>
      </c>
      <c r="J18" s="509"/>
    </row>
    <row r="19" spans="1:10" s="34" customFormat="1" ht="13.15" customHeight="1" x14ac:dyDescent="0.2">
      <c r="A19" s="325" t="s">
        <v>114</v>
      </c>
      <c r="B19" s="343">
        <v>60</v>
      </c>
      <c r="C19" s="327">
        <v>1.5212981744421906E-2</v>
      </c>
      <c r="D19" s="326">
        <v>56</v>
      </c>
      <c r="E19" s="327">
        <v>1.5041633091592801E-2</v>
      </c>
      <c r="F19" s="326">
        <v>53</v>
      </c>
      <c r="G19" s="327">
        <v>1.4474452554744527E-2</v>
      </c>
      <c r="H19" s="326">
        <v>52</v>
      </c>
      <c r="I19" s="328">
        <v>1.5965612526865212E-2</v>
      </c>
    </row>
    <row r="20" spans="1:10" s="34" customFormat="1" ht="13.15" customHeight="1" x14ac:dyDescent="0.2">
      <c r="A20" s="325" t="s">
        <v>115</v>
      </c>
      <c r="B20" s="343">
        <v>564</v>
      </c>
      <c r="C20" s="327">
        <v>0.14300202839756593</v>
      </c>
      <c r="D20" s="326">
        <v>528</v>
      </c>
      <c r="E20" s="327">
        <v>0.14182111200644643</v>
      </c>
      <c r="F20" s="326">
        <v>483</v>
      </c>
      <c r="G20" s="327">
        <v>0.14102189781021898</v>
      </c>
      <c r="H20" s="326">
        <v>453</v>
      </c>
      <c r="I20" s="328">
        <v>0.13908504758980658</v>
      </c>
      <c r="J20" s="509"/>
    </row>
    <row r="21" spans="1:10" s="34" customFormat="1" ht="13.15" customHeight="1" x14ac:dyDescent="0.2">
      <c r="A21" s="325" t="s">
        <v>116</v>
      </c>
      <c r="B21" s="343">
        <v>174</v>
      </c>
      <c r="C21" s="327">
        <v>4.4117647058823532E-2</v>
      </c>
      <c r="D21" s="326">
        <v>166</v>
      </c>
      <c r="E21" s="327">
        <v>4.4587698092935807E-2</v>
      </c>
      <c r="F21" s="326">
        <v>163</v>
      </c>
      <c r="G21" s="327">
        <v>4.6591240875912411E-2</v>
      </c>
      <c r="H21" s="326">
        <v>158</v>
      </c>
      <c r="I21" s="328">
        <v>4.8510899600859685E-2</v>
      </c>
    </row>
    <row r="22" spans="1:10" s="34" customFormat="1" ht="13.15" customHeight="1" x14ac:dyDescent="0.2">
      <c r="A22" s="325" t="s">
        <v>117</v>
      </c>
      <c r="B22" s="343">
        <v>235</v>
      </c>
      <c r="C22" s="327">
        <v>5.9584178498985799E-2</v>
      </c>
      <c r="D22" s="326">
        <v>220</v>
      </c>
      <c r="E22" s="327">
        <v>5.9092130002686004E-2</v>
      </c>
      <c r="F22" s="326">
        <v>199</v>
      </c>
      <c r="G22" s="327">
        <v>5.8102189781021898E-2</v>
      </c>
      <c r="H22" s="326">
        <v>191</v>
      </c>
      <c r="I22" s="328">
        <v>5.864292293521646E-2</v>
      </c>
    </row>
    <row r="23" spans="1:10" s="34" customFormat="1" ht="13.15" customHeight="1" x14ac:dyDescent="0.2">
      <c r="A23" s="325" t="s">
        <v>118</v>
      </c>
      <c r="B23" s="343">
        <v>90</v>
      </c>
      <c r="C23" s="327">
        <v>2.281947261663286E-2</v>
      </c>
      <c r="D23" s="326">
        <v>84</v>
      </c>
      <c r="E23" s="327">
        <v>2.2562449637389202E-2</v>
      </c>
      <c r="F23" s="326">
        <v>74</v>
      </c>
      <c r="G23" s="327">
        <v>2.1605839416058394E-2</v>
      </c>
      <c r="H23" s="326">
        <v>70</v>
      </c>
      <c r="I23" s="328">
        <v>2.1492170709241632E-2</v>
      </c>
    </row>
    <row r="24" spans="1:10" s="34" customFormat="1" ht="13.15" customHeight="1" x14ac:dyDescent="0.2">
      <c r="A24" s="325" t="s">
        <v>119</v>
      </c>
      <c r="B24" s="343">
        <v>95</v>
      </c>
      <c r="C24" s="327">
        <v>2.4087221095334687E-2</v>
      </c>
      <c r="D24" s="326">
        <v>88</v>
      </c>
      <c r="E24" s="327">
        <v>2.3636852001074401E-2</v>
      </c>
      <c r="F24" s="326">
        <v>80</v>
      </c>
      <c r="G24" s="327">
        <v>2.3357664233576641E-2</v>
      </c>
      <c r="H24" s="326">
        <v>77</v>
      </c>
      <c r="I24" s="328">
        <v>2.3641387780165796E-2</v>
      </c>
    </row>
    <row r="25" spans="1:10" s="34" customFormat="1" ht="13.15" customHeight="1" x14ac:dyDescent="0.2">
      <c r="A25" s="325" t="s">
        <v>120</v>
      </c>
      <c r="B25" s="343">
        <v>156</v>
      </c>
      <c r="C25" s="327">
        <v>3.9553752535496957E-2</v>
      </c>
      <c r="D25" s="326">
        <v>151</v>
      </c>
      <c r="E25" s="327">
        <v>4.0558689229116304E-2</v>
      </c>
      <c r="F25" s="326">
        <v>139</v>
      </c>
      <c r="G25" s="327">
        <v>4.0583941605839419E-2</v>
      </c>
      <c r="H25" s="326">
        <v>136</v>
      </c>
      <c r="I25" s="328">
        <v>4.1756217377955172E-2</v>
      </c>
    </row>
    <row r="26" spans="1:10" s="34" customFormat="1" ht="13.15" customHeight="1" x14ac:dyDescent="0.2">
      <c r="A26" s="325" t="s">
        <v>121</v>
      </c>
      <c r="B26" s="343">
        <v>87</v>
      </c>
      <c r="C26" s="327">
        <v>2.2058823529411766E-2</v>
      </c>
      <c r="D26" s="326">
        <v>84</v>
      </c>
      <c r="E26" s="327">
        <v>2.2562449637389202E-2</v>
      </c>
      <c r="F26" s="326">
        <v>80</v>
      </c>
      <c r="G26" s="327">
        <v>2.3357664233576641E-2</v>
      </c>
      <c r="H26" s="326">
        <v>73</v>
      </c>
      <c r="I26" s="328">
        <v>2.2413263739637704E-2</v>
      </c>
    </row>
    <row r="27" spans="1:10" s="34" customFormat="1" ht="13.15" customHeight="1" x14ac:dyDescent="0.2">
      <c r="A27" s="325" t="s">
        <v>122</v>
      </c>
      <c r="B27" s="343">
        <v>35</v>
      </c>
      <c r="C27" s="327">
        <v>8.8742393509127788E-3</v>
      </c>
      <c r="D27" s="326">
        <v>33</v>
      </c>
      <c r="E27" s="327">
        <v>8.8638195004029016E-3</v>
      </c>
      <c r="F27" s="326">
        <v>32</v>
      </c>
      <c r="G27" s="327">
        <v>9.3430656934306577E-3</v>
      </c>
      <c r="H27" s="326">
        <v>33</v>
      </c>
      <c r="I27" s="328">
        <v>1.013202333435677E-2</v>
      </c>
    </row>
    <row r="28" spans="1:10" s="34" customFormat="1" ht="13.15" customHeight="1" x14ac:dyDescent="0.2">
      <c r="A28" s="325" t="s">
        <v>123</v>
      </c>
      <c r="B28" s="343">
        <v>27</v>
      </c>
      <c r="C28" s="327">
        <v>6.8458417849898579E-3</v>
      </c>
      <c r="D28" s="326">
        <v>26</v>
      </c>
      <c r="E28" s="327">
        <v>6.9836153639538006E-3</v>
      </c>
      <c r="F28" s="326">
        <v>23</v>
      </c>
      <c r="G28" s="327">
        <v>6.7153284671532844E-3</v>
      </c>
      <c r="H28" s="326">
        <v>23</v>
      </c>
      <c r="I28" s="328">
        <v>7.061713233036537E-3</v>
      </c>
    </row>
    <row r="29" spans="1:10" s="34" customFormat="1" ht="13.15" customHeight="1" x14ac:dyDescent="0.2">
      <c r="A29" s="325" t="s">
        <v>124</v>
      </c>
      <c r="B29" s="343">
        <v>69</v>
      </c>
      <c r="C29" s="327">
        <v>1.7494929006085194E-2</v>
      </c>
      <c r="D29" s="326">
        <v>63</v>
      </c>
      <c r="E29" s="327">
        <v>1.6921837228041903E-2</v>
      </c>
      <c r="F29" s="326">
        <v>58</v>
      </c>
      <c r="G29" s="327">
        <v>1.6934306569343065E-2</v>
      </c>
      <c r="H29" s="326">
        <v>55</v>
      </c>
      <c r="I29" s="328">
        <v>1.6886705557261284E-2</v>
      </c>
    </row>
    <row r="30" spans="1:10" s="34" customFormat="1" ht="13.15" customHeight="1" x14ac:dyDescent="0.2">
      <c r="A30" s="426" t="s">
        <v>312</v>
      </c>
      <c r="B30" s="348">
        <v>4</v>
      </c>
      <c r="C30" s="348"/>
      <c r="D30" s="337">
        <v>4</v>
      </c>
      <c r="E30" s="348"/>
      <c r="F30" s="337">
        <v>4</v>
      </c>
      <c r="G30" s="338"/>
      <c r="H30" s="337">
        <v>5</v>
      </c>
      <c r="I30" s="339"/>
    </row>
    <row r="31" spans="1:10" ht="13.15" customHeight="1" x14ac:dyDescent="0.25">
      <c r="A31" s="1" t="s">
        <v>17</v>
      </c>
    </row>
    <row r="32" spans="1:10" ht="13.15" customHeight="1" x14ac:dyDescent="0.25">
      <c r="A32" s="570" t="s">
        <v>447</v>
      </c>
      <c r="B32" s="570"/>
      <c r="C32" s="570"/>
      <c r="D32" s="570"/>
      <c r="E32" s="570"/>
    </row>
    <row r="33" spans="1:1" x14ac:dyDescent="0.25">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N12" sqref="N12"/>
    </sheetView>
  </sheetViews>
  <sheetFormatPr defaultColWidth="9.28515625" defaultRowHeight="15" x14ac:dyDescent="0.25"/>
  <cols>
    <col min="1" max="1" width="48.42578125" style="2" customWidth="1"/>
    <col min="2" max="8" width="10.7109375" style="2" customWidth="1"/>
    <col min="9" max="16384" width="9.28515625" style="2"/>
  </cols>
  <sheetData>
    <row r="1" spans="1:8" s="34" customFormat="1" ht="13.15" customHeight="1" x14ac:dyDescent="0.2"/>
    <row r="2" spans="1:8" s="34" customFormat="1" ht="13.15" customHeight="1" x14ac:dyDescent="0.2">
      <c r="A2" s="576" t="s">
        <v>464</v>
      </c>
      <c r="B2" s="576"/>
      <c r="C2" s="576"/>
      <c r="D2" s="576"/>
      <c r="E2" s="576"/>
      <c r="F2" s="576"/>
      <c r="G2" s="576"/>
      <c r="H2" s="576"/>
    </row>
    <row r="3" spans="1:8" s="34" customFormat="1" ht="13.15" customHeight="1" x14ac:dyDescent="0.2"/>
    <row r="4" spans="1:8" s="34" customFormat="1" ht="13.15" customHeight="1" x14ac:dyDescent="0.2">
      <c r="A4" s="319"/>
      <c r="B4" s="429">
        <v>2018</v>
      </c>
      <c r="C4" s="581">
        <v>2019</v>
      </c>
      <c r="D4" s="582"/>
      <c r="E4" s="581">
        <v>2020</v>
      </c>
      <c r="F4" s="582"/>
      <c r="G4" s="581">
        <v>2021</v>
      </c>
      <c r="H4" s="584"/>
    </row>
    <row r="5" spans="1:8" s="34" customFormat="1" ht="13.15" customHeight="1" x14ac:dyDescent="0.2">
      <c r="A5" s="320" t="s">
        <v>125</v>
      </c>
      <c r="B5" s="420"/>
      <c r="C5" s="420"/>
      <c r="D5" s="422"/>
      <c r="E5" s="420"/>
      <c r="F5" s="422"/>
      <c r="G5" s="420"/>
      <c r="H5" s="428"/>
    </row>
    <row r="6" spans="1:8" s="34" customFormat="1" ht="13.15" customHeight="1" x14ac:dyDescent="0.2">
      <c r="A6" s="325" t="s">
        <v>6</v>
      </c>
      <c r="B6" s="430">
        <v>2607.8796859169202</v>
      </c>
      <c r="C6" s="430">
        <v>2763.14784008586</v>
      </c>
      <c r="D6" s="431"/>
      <c r="E6" s="430">
        <v>3016.3505395158941</v>
      </c>
      <c r="F6" s="431"/>
      <c r="G6" s="430">
        <v>3208.8798283261804</v>
      </c>
      <c r="H6" s="425"/>
    </row>
    <row r="7" spans="1:8" s="34" customFormat="1" ht="13.15" customHeight="1" x14ac:dyDescent="0.2">
      <c r="A7" s="320" t="s">
        <v>102</v>
      </c>
      <c r="B7" s="420"/>
      <c r="C7" s="420"/>
      <c r="D7" s="422"/>
      <c r="E7" s="420"/>
      <c r="F7" s="422"/>
      <c r="G7" s="420"/>
      <c r="H7" s="423"/>
    </row>
    <row r="8" spans="1:8" s="34" customFormat="1" ht="13.15" customHeight="1" x14ac:dyDescent="0.2">
      <c r="A8" s="325" t="s">
        <v>103</v>
      </c>
      <c r="B8" s="343">
        <v>2671.7969348659003</v>
      </c>
      <c r="C8" s="343">
        <v>2868.561475409836</v>
      </c>
      <c r="D8" s="327">
        <v>7.3645020688599461E-2</v>
      </c>
      <c r="E8" s="326">
        <v>3114.6088888888889</v>
      </c>
      <c r="F8" s="327">
        <v>8.5773798326528761E-2</v>
      </c>
      <c r="G8" s="326">
        <v>3331.7523364485983</v>
      </c>
      <c r="H8" s="328">
        <v>6.9717725501378558E-2</v>
      </c>
    </row>
    <row r="9" spans="1:8" s="34" customFormat="1" ht="13.15" customHeight="1" x14ac:dyDescent="0.2">
      <c r="A9" s="325" t="s">
        <v>104</v>
      </c>
      <c r="B9" s="343">
        <v>1959.0138888888889</v>
      </c>
      <c r="C9" s="343">
        <v>1971.1408450704225</v>
      </c>
      <c r="D9" s="327">
        <v>6.1903370110416578E-3</v>
      </c>
      <c r="E9" s="326">
        <v>2092.768115942029</v>
      </c>
      <c r="F9" s="327">
        <v>6.1703998055634202E-2</v>
      </c>
      <c r="G9" s="326">
        <v>2189.9253731343283</v>
      </c>
      <c r="H9" s="328">
        <v>4.6425237680269849E-2</v>
      </c>
    </row>
    <row r="10" spans="1:8" s="34" customFormat="1" ht="13.15" customHeight="1" x14ac:dyDescent="0.2">
      <c r="A10" s="325" t="s">
        <v>105</v>
      </c>
      <c r="B10" s="343">
        <v>3186.1346153846152</v>
      </c>
      <c r="C10" s="343">
        <v>3485.6877637130801</v>
      </c>
      <c r="D10" s="327">
        <v>9.4017731354487655E-2</v>
      </c>
      <c r="E10" s="326">
        <v>4088.3719806763283</v>
      </c>
      <c r="F10" s="327">
        <v>0.17290252536023121</v>
      </c>
      <c r="G10" s="326">
        <v>4337.1370558375638</v>
      </c>
      <c r="H10" s="328">
        <v>6.0846976825255306E-2</v>
      </c>
    </row>
    <row r="11" spans="1:8" s="34" customFormat="1" ht="13.15" customHeight="1" x14ac:dyDescent="0.2">
      <c r="A11" s="325" t="s">
        <v>106</v>
      </c>
      <c r="B11" s="343">
        <v>1748.1830985915492</v>
      </c>
      <c r="C11" s="343">
        <v>1782.927536231884</v>
      </c>
      <c r="D11" s="327">
        <v>1.9874598758177653E-2</v>
      </c>
      <c r="E11" s="326">
        <v>1918.8125</v>
      </c>
      <c r="F11" s="327">
        <v>7.6214518541399157E-2</v>
      </c>
      <c r="G11" s="326">
        <v>1909.65625</v>
      </c>
      <c r="H11" s="328">
        <v>-4.7718315364320141E-3</v>
      </c>
    </row>
    <row r="12" spans="1:8" s="34" customFormat="1" ht="13.15" customHeight="1" x14ac:dyDescent="0.2">
      <c r="A12" s="325" t="s">
        <v>107</v>
      </c>
      <c r="B12" s="343">
        <v>2168.4146341463415</v>
      </c>
      <c r="C12" s="343">
        <v>2247.6835443037976</v>
      </c>
      <c r="D12" s="327">
        <v>3.6556159006306599E-2</v>
      </c>
      <c r="E12" s="326">
        <v>2471.6944444444443</v>
      </c>
      <c r="F12" s="327">
        <v>9.9663006702321422E-2</v>
      </c>
      <c r="G12" s="326">
        <v>2503.0845070422533</v>
      </c>
      <c r="H12" s="328">
        <v>1.2699815168644157E-2</v>
      </c>
    </row>
    <row r="13" spans="1:8" s="34" customFormat="1" ht="13.15" customHeight="1" x14ac:dyDescent="0.2">
      <c r="A13" s="325" t="s">
        <v>108</v>
      </c>
      <c r="B13" s="343">
        <v>2426.3832335329344</v>
      </c>
      <c r="C13" s="343">
        <v>2510.7839506172841</v>
      </c>
      <c r="D13" s="327">
        <v>3.4784578098760566E-2</v>
      </c>
      <c r="E13" s="326">
        <v>2687.8355263157896</v>
      </c>
      <c r="F13" s="327">
        <v>7.0516451905380695E-2</v>
      </c>
      <c r="G13" s="326">
        <v>2837.5862068965516</v>
      </c>
      <c r="H13" s="328">
        <v>5.571422771765544E-2</v>
      </c>
    </row>
    <row r="14" spans="1:8" s="34" customFormat="1" ht="13.15" customHeight="1" x14ac:dyDescent="0.2">
      <c r="A14" s="325" t="s">
        <v>109</v>
      </c>
      <c r="B14" s="343">
        <v>1711.2247191011236</v>
      </c>
      <c r="C14" s="343">
        <v>1755.2209302325582</v>
      </c>
      <c r="D14" s="327">
        <v>2.5710364419317733E-2</v>
      </c>
      <c r="E14" s="326">
        <v>1836.6746987951808</v>
      </c>
      <c r="F14" s="327">
        <v>4.6406561794947621E-2</v>
      </c>
      <c r="G14" s="326">
        <v>1910.6624999999999</v>
      </c>
      <c r="H14" s="328">
        <v>4.028356314449888E-2</v>
      </c>
    </row>
    <row r="15" spans="1:8" s="34" customFormat="1" ht="13.15" customHeight="1" x14ac:dyDescent="0.2">
      <c r="A15" s="325" t="s">
        <v>110</v>
      </c>
      <c r="B15" s="343">
        <v>2128.1844660194174</v>
      </c>
      <c r="C15" s="343">
        <v>2246</v>
      </c>
      <c r="D15" s="327">
        <v>5.5359643800495517E-2</v>
      </c>
      <c r="E15" s="326">
        <v>2617.021739130435</v>
      </c>
      <c r="F15" s="327">
        <v>0.16519222579271364</v>
      </c>
      <c r="G15" s="326">
        <v>2651.6853932584268</v>
      </c>
      <c r="H15" s="328">
        <v>1.3245458992446002E-2</v>
      </c>
    </row>
    <row r="16" spans="1:8" s="34" customFormat="1" ht="13.15" customHeight="1" x14ac:dyDescent="0.2">
      <c r="A16" s="325" t="s">
        <v>111</v>
      </c>
      <c r="B16" s="343">
        <v>1664.8837209302326</v>
      </c>
      <c r="C16" s="343">
        <v>1700.5357142857142</v>
      </c>
      <c r="D16" s="327">
        <v>2.1414104124678257E-2</v>
      </c>
      <c r="E16" s="326">
        <v>1765.1111111111111</v>
      </c>
      <c r="F16" s="327">
        <v>3.7973561086025676E-2</v>
      </c>
      <c r="G16" s="326">
        <v>1788.1139240506329</v>
      </c>
      <c r="H16" s="328">
        <v>1.3031934814031088E-2</v>
      </c>
    </row>
    <row r="17" spans="1:8" s="34" customFormat="1" ht="13.15" customHeight="1" x14ac:dyDescent="0.2">
      <c r="A17" s="325" t="s">
        <v>112</v>
      </c>
      <c r="B17" s="343">
        <v>2220.6975609756096</v>
      </c>
      <c r="C17" s="343">
        <v>2327.9492385786803</v>
      </c>
      <c r="D17" s="327">
        <v>4.8296390957421664E-2</v>
      </c>
      <c r="E17" s="326">
        <v>2533.7292817679559</v>
      </c>
      <c r="F17" s="327">
        <v>8.8395416781043679E-2</v>
      </c>
      <c r="G17" s="326">
        <v>2684.7068965517242</v>
      </c>
      <c r="H17" s="328">
        <v>5.958711369449099E-2</v>
      </c>
    </row>
    <row r="18" spans="1:8" s="34" customFormat="1" ht="13.15" customHeight="1" x14ac:dyDescent="0.2">
      <c r="A18" s="325" t="s">
        <v>113</v>
      </c>
      <c r="B18" s="343">
        <v>2683.6600234466587</v>
      </c>
      <c r="C18" s="343">
        <v>2872.9175</v>
      </c>
      <c r="D18" s="327">
        <v>7.0522150682214901E-2</v>
      </c>
      <c r="E18" s="326">
        <v>3147.1438450899032</v>
      </c>
      <c r="F18" s="327">
        <v>9.5452217159003983E-2</v>
      </c>
      <c r="G18" s="326">
        <v>3451.1304347826085</v>
      </c>
      <c r="H18" s="328">
        <v>9.6591260093490172E-2</v>
      </c>
    </row>
    <row r="19" spans="1:8" s="34" customFormat="1" ht="13.15" customHeight="1" x14ac:dyDescent="0.2">
      <c r="A19" s="325" t="s">
        <v>114</v>
      </c>
      <c r="B19" s="343">
        <v>1742.3</v>
      </c>
      <c r="C19" s="343">
        <v>1842.3392857142858</v>
      </c>
      <c r="D19" s="327">
        <v>5.7417945080804556E-2</v>
      </c>
      <c r="E19" s="326">
        <v>1979.6792452830189</v>
      </c>
      <c r="F19" s="327">
        <v>7.4546507602417877E-2</v>
      </c>
      <c r="G19" s="326">
        <v>2002.3269230769231</v>
      </c>
      <c r="H19" s="328">
        <v>1.1440074369555964E-2</v>
      </c>
    </row>
    <row r="20" spans="1:8" s="34" customFormat="1" ht="13.15" customHeight="1" x14ac:dyDescent="0.2">
      <c r="A20" s="325" t="s">
        <v>115</v>
      </c>
      <c r="B20" s="343">
        <v>3161.6524822695037</v>
      </c>
      <c r="C20" s="343">
        <v>3374.367424242424</v>
      </c>
      <c r="D20" s="327">
        <v>6.7279671996154589E-2</v>
      </c>
      <c r="E20" s="326">
        <v>3696.4906832298138</v>
      </c>
      <c r="F20" s="327">
        <v>9.5461820984034995E-2</v>
      </c>
      <c r="G20" s="326">
        <v>4016.5894039735099</v>
      </c>
      <c r="H20" s="328">
        <v>8.659530029276552E-2</v>
      </c>
    </row>
    <row r="21" spans="1:8" s="34" customFormat="1" ht="13.15" customHeight="1" x14ac:dyDescent="0.2">
      <c r="A21" s="325" t="s">
        <v>116</v>
      </c>
      <c r="B21" s="343">
        <v>2470.2988505747126</v>
      </c>
      <c r="C21" s="343">
        <v>2587.234939759036</v>
      </c>
      <c r="D21" s="327">
        <v>4.7336818845670647E-2</v>
      </c>
      <c r="E21" s="326">
        <v>2607.1963190184051</v>
      </c>
      <c r="F21" s="327">
        <v>7.7153330579355917E-3</v>
      </c>
      <c r="G21" s="326">
        <v>2745.4556962025317</v>
      </c>
      <c r="H21" s="328">
        <v>5.3029906561152362E-2</v>
      </c>
    </row>
    <row r="22" spans="1:8" s="34" customFormat="1" ht="13.15" customHeight="1" x14ac:dyDescent="0.2">
      <c r="A22" s="325" t="s">
        <v>117</v>
      </c>
      <c r="B22" s="343">
        <v>3633.2042553191491</v>
      </c>
      <c r="C22" s="343">
        <v>3875.2136363636364</v>
      </c>
      <c r="D22" s="327">
        <v>6.6610452932883257E-2</v>
      </c>
      <c r="E22" s="326">
        <v>4396.010050251256</v>
      </c>
      <c r="F22" s="327">
        <v>0.13439166527508317</v>
      </c>
      <c r="G22" s="326">
        <v>4648.8376963350784</v>
      </c>
      <c r="H22" s="328">
        <v>5.7512981816174813E-2</v>
      </c>
    </row>
    <row r="23" spans="1:8" s="34" customFormat="1" ht="13.15" customHeight="1" x14ac:dyDescent="0.2">
      <c r="A23" s="325" t="s">
        <v>118</v>
      </c>
      <c r="B23" s="343">
        <v>2560.1333333333332</v>
      </c>
      <c r="C23" s="343">
        <v>2726.9761904761904</v>
      </c>
      <c r="D23" s="327">
        <v>6.5169596821594178E-2</v>
      </c>
      <c r="E23" s="326">
        <v>3125.2162162162163</v>
      </c>
      <c r="F23" s="327">
        <v>0.14603722142160858</v>
      </c>
      <c r="G23" s="326">
        <v>3317.4285714285716</v>
      </c>
      <c r="H23" s="328">
        <v>6.1503698276937691E-2</v>
      </c>
    </row>
    <row r="24" spans="1:8" s="34" customFormat="1" ht="13.15" customHeight="1" x14ac:dyDescent="0.2">
      <c r="A24" s="325" t="s">
        <v>119</v>
      </c>
      <c r="B24" s="343">
        <v>2014.5578947368422</v>
      </c>
      <c r="C24" s="343">
        <v>2161.8522727272725</v>
      </c>
      <c r="D24" s="327">
        <v>7.3114988839608985E-2</v>
      </c>
      <c r="E24" s="326">
        <v>2321.1875</v>
      </c>
      <c r="F24" s="327">
        <v>7.3703106027554366E-2</v>
      </c>
      <c r="G24" s="326">
        <v>2396.4285714285716</v>
      </c>
      <c r="H24" s="328">
        <v>3.2414904624711083E-2</v>
      </c>
    </row>
    <row r="25" spans="1:8" s="34" customFormat="1" ht="13.15" customHeight="1" x14ac:dyDescent="0.2">
      <c r="A25" s="325" t="s">
        <v>120</v>
      </c>
      <c r="B25" s="343">
        <v>2266.0833333333335</v>
      </c>
      <c r="C25" s="343">
        <v>2343.8807947019868</v>
      </c>
      <c r="D25" s="327">
        <v>3.4331244674138173E-2</v>
      </c>
      <c r="E25" s="326">
        <v>2527.2805755395684</v>
      </c>
      <c r="F25" s="327">
        <v>7.8246206569946297E-2</v>
      </c>
      <c r="G25" s="326">
        <v>2583.7794117647059</v>
      </c>
      <c r="H25" s="328">
        <v>2.235558519776748E-2</v>
      </c>
    </row>
    <row r="26" spans="1:8" s="34" customFormat="1" ht="13.15" customHeight="1" x14ac:dyDescent="0.2">
      <c r="A26" s="325" t="s">
        <v>121</v>
      </c>
      <c r="B26" s="343">
        <v>2922.4597701149423</v>
      </c>
      <c r="C26" s="343">
        <v>3022.8928571428573</v>
      </c>
      <c r="D26" s="327">
        <v>3.436594339294019E-2</v>
      </c>
      <c r="E26" s="326">
        <v>3134.3</v>
      </c>
      <c r="F26" s="327">
        <v>3.6854479507567151E-2</v>
      </c>
      <c r="G26" s="326">
        <v>3469.3013698630139</v>
      </c>
      <c r="H26" s="328">
        <v>0.10688235646332944</v>
      </c>
    </row>
    <row r="27" spans="1:8" s="34" customFormat="1" ht="13.15" customHeight="1" x14ac:dyDescent="0.2">
      <c r="A27" s="325" t="s">
        <v>122</v>
      </c>
      <c r="B27" s="343">
        <v>1931.6857142857143</v>
      </c>
      <c r="C27" s="343">
        <v>2038.8181818181818</v>
      </c>
      <c r="D27" s="327">
        <v>5.5460609735928035E-2</v>
      </c>
      <c r="E27" s="326">
        <v>2053.03125</v>
      </c>
      <c r="F27" s="327">
        <v>6.9712288759085084E-3</v>
      </c>
      <c r="G27" s="326">
        <v>2003.909090909091</v>
      </c>
      <c r="H27" s="328">
        <v>-2.3926649480327744E-2</v>
      </c>
    </row>
    <row r="28" spans="1:8" s="34" customFormat="1" ht="13.15" customHeight="1" x14ac:dyDescent="0.2">
      <c r="A28" s="325" t="s">
        <v>123</v>
      </c>
      <c r="B28" s="343">
        <v>1194.962962962963</v>
      </c>
      <c r="C28" s="343">
        <v>1237.5</v>
      </c>
      <c r="D28" s="327">
        <v>3.5596950161170371E-2</v>
      </c>
      <c r="E28" s="326">
        <v>1392.2608695652175</v>
      </c>
      <c r="F28" s="327">
        <v>0.12505928853754944</v>
      </c>
      <c r="G28" s="326">
        <v>1416.4782608695652</v>
      </c>
      <c r="H28" s="328">
        <v>1.7394291424645436E-2</v>
      </c>
    </row>
    <row r="29" spans="1:8" s="34" customFormat="1" ht="13.15" customHeight="1" x14ac:dyDescent="0.2">
      <c r="A29" s="426" t="s">
        <v>124</v>
      </c>
      <c r="B29" s="348">
        <v>2071.3478260869565</v>
      </c>
      <c r="C29" s="348">
        <v>2265.7936507936506</v>
      </c>
      <c r="D29" s="338">
        <v>9.3874057392875132E-2</v>
      </c>
      <c r="E29" s="337">
        <v>2146.6379310344828</v>
      </c>
      <c r="F29" s="338">
        <v>-5.2588954743266525E-2</v>
      </c>
      <c r="G29" s="337">
        <v>2567.8909090909092</v>
      </c>
      <c r="H29" s="339">
        <v>0.1962384862236275</v>
      </c>
    </row>
    <row r="30" spans="1:8" ht="13.15" customHeight="1" x14ac:dyDescent="0.25">
      <c r="A30" s="1" t="s">
        <v>17</v>
      </c>
    </row>
    <row r="31" spans="1:8" s="1" customFormat="1" ht="13.15" customHeight="1" x14ac:dyDescent="0.2">
      <c r="A31" s="570" t="s">
        <v>447</v>
      </c>
      <c r="B31" s="570"/>
      <c r="C31" s="570"/>
      <c r="D31" s="570"/>
      <c r="E31" s="570"/>
    </row>
    <row r="32" spans="1:8" s="1" customFormat="1" ht="11.25"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Q9" sqref="Q9"/>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6" t="s">
        <v>465</v>
      </c>
      <c r="B2" s="576"/>
      <c r="C2" s="576"/>
      <c r="D2" s="576"/>
      <c r="E2" s="576"/>
      <c r="F2" s="576"/>
      <c r="G2" s="576"/>
      <c r="H2" s="576"/>
      <c r="I2" s="576"/>
      <c r="J2" s="576"/>
    </row>
    <row r="3" spans="1:10" s="34" customFormat="1" ht="13.15" customHeight="1" x14ac:dyDescent="0.2"/>
    <row r="4" spans="1:10" s="34" customFormat="1" ht="13.15" customHeight="1" x14ac:dyDescent="0.2">
      <c r="A4" s="72"/>
      <c r="B4" s="594">
        <v>2019</v>
      </c>
      <c r="C4" s="595"/>
      <c r="D4" s="596">
        <v>2020</v>
      </c>
      <c r="E4" s="597"/>
      <c r="F4" s="596">
        <v>2021</v>
      </c>
      <c r="G4" s="597"/>
      <c r="H4" s="593">
        <v>2022</v>
      </c>
      <c r="I4" s="593"/>
      <c r="J4" s="177" t="s">
        <v>12</v>
      </c>
    </row>
    <row r="5" spans="1:10" s="34" customFormat="1" ht="26.1" customHeight="1" x14ac:dyDescent="0.2">
      <c r="A5" s="77" t="s">
        <v>126</v>
      </c>
      <c r="B5" s="178"/>
      <c r="C5" s="179"/>
      <c r="D5" s="180"/>
      <c r="E5" s="179"/>
      <c r="F5" s="178"/>
      <c r="G5" s="178"/>
      <c r="H5" s="178"/>
      <c r="I5" s="178"/>
      <c r="J5" s="181"/>
    </row>
    <row r="6" spans="1:10" s="34" customFormat="1" ht="13.15" customHeight="1" x14ac:dyDescent="0.2">
      <c r="A6" s="89" t="s">
        <v>127</v>
      </c>
      <c r="B6" s="432">
        <v>51</v>
      </c>
      <c r="C6" s="424"/>
      <c r="D6" s="432">
        <v>46</v>
      </c>
      <c r="E6" s="424"/>
      <c r="F6" s="432">
        <v>42</v>
      </c>
      <c r="G6" s="343"/>
      <c r="H6" s="432">
        <v>42</v>
      </c>
      <c r="I6" s="343"/>
      <c r="J6" s="433" t="s">
        <v>0</v>
      </c>
    </row>
    <row r="7" spans="1:10" s="34" customFormat="1" ht="13.15" customHeight="1" x14ac:dyDescent="0.2">
      <c r="A7" s="89" t="s">
        <v>223</v>
      </c>
      <c r="B7" s="434" t="s">
        <v>133</v>
      </c>
      <c r="C7" s="424"/>
      <c r="D7" s="151">
        <v>-9.8039215686274495E-2</v>
      </c>
      <c r="E7" s="424"/>
      <c r="F7" s="151">
        <v>-8.6956521739130488E-2</v>
      </c>
      <c r="G7" s="343"/>
      <c r="H7" s="151">
        <v>0</v>
      </c>
      <c r="I7" s="343"/>
      <c r="J7" s="150">
        <v>-6.1665245808468327E-2</v>
      </c>
    </row>
    <row r="8" spans="1:10" s="34" customFormat="1" ht="13.15" customHeight="1" x14ac:dyDescent="0.2">
      <c r="A8" s="77" t="s">
        <v>128</v>
      </c>
      <c r="B8" s="435"/>
      <c r="C8" s="435"/>
      <c r="D8" s="435"/>
      <c r="E8" s="435"/>
      <c r="F8" s="435"/>
      <c r="G8" s="435"/>
      <c r="H8" s="435"/>
      <c r="I8" s="435"/>
      <c r="J8" s="436"/>
    </row>
    <row r="9" spans="1:10" s="34" customFormat="1" ht="13.15" customHeight="1" x14ac:dyDescent="0.2">
      <c r="A9" s="89" t="s">
        <v>129</v>
      </c>
      <c r="B9" s="343">
        <v>33</v>
      </c>
      <c r="C9" s="327">
        <v>0.6470588235294118</v>
      </c>
      <c r="D9" s="326">
        <v>31</v>
      </c>
      <c r="E9" s="327">
        <v>0.67391304347826086</v>
      </c>
      <c r="F9" s="326">
        <v>26</v>
      </c>
      <c r="G9" s="327">
        <v>0.61804761904761907</v>
      </c>
      <c r="H9" s="495">
        <v>28</v>
      </c>
      <c r="I9" s="327">
        <v>0.66766666666666663</v>
      </c>
      <c r="J9" s="496"/>
    </row>
    <row r="10" spans="1:10" s="34" customFormat="1" ht="13.15" customHeight="1" x14ac:dyDescent="0.2">
      <c r="A10" s="89" t="s">
        <v>130</v>
      </c>
      <c r="B10" s="343">
        <v>2</v>
      </c>
      <c r="C10" s="327">
        <v>3.9215686274509803E-2</v>
      </c>
      <c r="D10" s="326">
        <v>2</v>
      </c>
      <c r="E10" s="327">
        <v>4.3478260869565216E-2</v>
      </c>
      <c r="F10" s="326">
        <v>3</v>
      </c>
      <c r="G10" s="327">
        <v>7.1428571428571425E-2</v>
      </c>
      <c r="H10" s="495">
        <v>2</v>
      </c>
      <c r="I10" s="327">
        <v>4.7619047619047616E-2</v>
      </c>
      <c r="J10" s="496"/>
    </row>
    <row r="11" spans="1:10" s="34" customFormat="1" ht="13.15" customHeight="1" x14ac:dyDescent="0.2">
      <c r="A11" s="89" t="s">
        <v>131</v>
      </c>
      <c r="B11" s="343">
        <v>10</v>
      </c>
      <c r="C11" s="327">
        <v>0.19607843137254902</v>
      </c>
      <c r="D11" s="326">
        <v>8</v>
      </c>
      <c r="E11" s="327">
        <v>0.17391304347826086</v>
      </c>
      <c r="F11" s="326">
        <v>7</v>
      </c>
      <c r="G11" s="327">
        <v>0.16666666666666666</v>
      </c>
      <c r="H11" s="495">
        <v>7</v>
      </c>
      <c r="I11" s="327">
        <v>0.16666666666666666</v>
      </c>
      <c r="J11" s="496"/>
    </row>
    <row r="12" spans="1:10" s="34" customFormat="1" ht="13.15" customHeight="1" x14ac:dyDescent="0.2">
      <c r="A12" s="89" t="s">
        <v>132</v>
      </c>
      <c r="B12" s="348">
        <v>6</v>
      </c>
      <c r="C12" s="338">
        <v>0.11764705882352941</v>
      </c>
      <c r="D12" s="337">
        <v>5</v>
      </c>
      <c r="E12" s="338">
        <v>0.10869565217391304</v>
      </c>
      <c r="F12" s="337">
        <v>6</v>
      </c>
      <c r="G12" s="338">
        <v>0.14285714285714285</v>
      </c>
      <c r="H12" s="497">
        <v>5</v>
      </c>
      <c r="I12" s="338">
        <v>0.11904761904761904</v>
      </c>
      <c r="J12" s="498"/>
    </row>
    <row r="13" spans="1:10" s="34" customFormat="1" ht="13.15" customHeight="1" x14ac:dyDescent="0.2">
      <c r="A13" s="438" t="s">
        <v>127</v>
      </c>
      <c r="B13" s="348">
        <v>51</v>
      </c>
      <c r="C13" s="338">
        <v>1</v>
      </c>
      <c r="D13" s="337">
        <v>46</v>
      </c>
      <c r="E13" s="338">
        <v>1</v>
      </c>
      <c r="F13" s="337">
        <v>42</v>
      </c>
      <c r="G13" s="338">
        <v>1</v>
      </c>
      <c r="H13" s="337">
        <v>42</v>
      </c>
      <c r="I13" s="338">
        <v>1</v>
      </c>
      <c r="J13" s="498"/>
    </row>
    <row r="14" spans="1:10" s="1" customFormat="1" ht="13.15" customHeight="1" x14ac:dyDescent="0.2">
      <c r="A14" s="1" t="s">
        <v>17</v>
      </c>
    </row>
    <row r="15" spans="1:10" s="1" customFormat="1" ht="13.15" customHeight="1" x14ac:dyDescent="0.2">
      <c r="A15" s="570" t="s">
        <v>447</v>
      </c>
      <c r="B15" s="570"/>
      <c r="C15" s="570"/>
      <c r="D15" s="570"/>
      <c r="E15" s="570"/>
    </row>
    <row r="16" spans="1:10" s="1" customFormat="1" ht="13.15" customHeight="1" x14ac:dyDescent="0.2">
      <c r="A16" s="570"/>
      <c r="B16" s="570"/>
      <c r="C16" s="570"/>
      <c r="D16" s="570"/>
      <c r="E16" s="570"/>
      <c r="F16" s="570"/>
      <c r="G16" s="570"/>
      <c r="H16" s="570"/>
      <c r="I16" s="570"/>
      <c r="J16" s="570"/>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B6" sqref="B6:E12"/>
    </sheetView>
  </sheetViews>
  <sheetFormatPr defaultColWidth="9.28515625" defaultRowHeight="15" x14ac:dyDescent="0.25"/>
  <cols>
    <col min="1" max="1" width="31" style="2" customWidth="1"/>
    <col min="2" max="5" width="10.7109375" style="2" customWidth="1"/>
    <col min="6" max="16384" width="9.28515625" style="2"/>
  </cols>
  <sheetData>
    <row r="1" spans="1:5" s="34" customFormat="1" ht="13.15" customHeight="1" x14ac:dyDescent="0.2"/>
    <row r="2" spans="1:5" s="34" customFormat="1" ht="26.1" customHeight="1" x14ac:dyDescent="0.2">
      <c r="A2" s="576" t="s">
        <v>466</v>
      </c>
      <c r="B2" s="576"/>
      <c r="C2" s="576"/>
      <c r="D2" s="576"/>
      <c r="E2" s="576"/>
    </row>
    <row r="3" spans="1:5" s="34" customFormat="1" ht="13.15" customHeight="1" x14ac:dyDescent="0.2"/>
    <row r="4" spans="1:5" s="34" customFormat="1" ht="13.15" customHeight="1" x14ac:dyDescent="0.2">
      <c r="A4" s="72"/>
      <c r="B4" s="233">
        <v>2019</v>
      </c>
      <c r="C4" s="233">
        <v>2020</v>
      </c>
      <c r="D4" s="233">
        <v>2021</v>
      </c>
      <c r="E4" s="499">
        <v>2022</v>
      </c>
    </row>
    <row r="5" spans="1:5" s="34" customFormat="1" ht="26.1" customHeight="1" x14ac:dyDescent="0.2">
      <c r="A5" s="77" t="s">
        <v>397</v>
      </c>
      <c r="B5" s="178"/>
      <c r="C5" s="180"/>
      <c r="D5" s="178"/>
      <c r="E5" s="181"/>
    </row>
    <row r="6" spans="1:5" s="34" customFormat="1" ht="13.15" customHeight="1" x14ac:dyDescent="0.2">
      <c r="A6" s="89" t="s">
        <v>11</v>
      </c>
      <c r="B6" s="343">
        <v>44</v>
      </c>
      <c r="C6" s="343">
        <v>39</v>
      </c>
      <c r="D6" s="343">
        <v>32</v>
      </c>
      <c r="E6" s="437">
        <v>29</v>
      </c>
    </row>
    <row r="7" spans="1:5" s="34" customFormat="1" ht="13.15" customHeight="1" x14ac:dyDescent="0.2">
      <c r="A7" s="89" t="s">
        <v>12</v>
      </c>
      <c r="B7" s="343">
        <v>3</v>
      </c>
      <c r="C7" s="343">
        <v>3</v>
      </c>
      <c r="D7" s="343">
        <v>3</v>
      </c>
      <c r="E7" s="437">
        <v>3</v>
      </c>
    </row>
    <row r="8" spans="1:5" s="34" customFormat="1" ht="13.15" customHeight="1" x14ac:dyDescent="0.2">
      <c r="A8" s="89" t="s">
        <v>13</v>
      </c>
      <c r="B8" s="343">
        <v>4</v>
      </c>
      <c r="C8" s="343">
        <v>4</v>
      </c>
      <c r="D8" s="343">
        <v>7</v>
      </c>
      <c r="E8" s="437">
        <v>10</v>
      </c>
    </row>
    <row r="9" spans="1:5" s="34" customFormat="1" ht="13.15" customHeight="1" x14ac:dyDescent="0.2">
      <c r="A9" s="82" t="s">
        <v>6</v>
      </c>
      <c r="B9" s="440">
        <v>51</v>
      </c>
      <c r="C9" s="440">
        <v>46</v>
      </c>
      <c r="D9" s="440">
        <v>42</v>
      </c>
      <c r="E9" s="441">
        <v>42</v>
      </c>
    </row>
    <row r="10" spans="1:5" s="34" customFormat="1" ht="13.15" customHeight="1" x14ac:dyDescent="0.2">
      <c r="A10" s="89" t="s">
        <v>3</v>
      </c>
      <c r="B10" s="343">
        <v>40</v>
      </c>
      <c r="C10" s="343">
        <v>37</v>
      </c>
      <c r="D10" s="343">
        <v>39</v>
      </c>
      <c r="E10" s="437">
        <v>39</v>
      </c>
    </row>
    <row r="11" spans="1:5" s="34" customFormat="1" ht="13.15" customHeight="1" x14ac:dyDescent="0.2">
      <c r="A11" s="89" t="s">
        <v>4</v>
      </c>
      <c r="B11" s="343">
        <v>11</v>
      </c>
      <c r="C11" s="343">
        <v>9</v>
      </c>
      <c r="D11" s="343">
        <v>3</v>
      </c>
      <c r="E11" s="437">
        <v>3</v>
      </c>
    </row>
    <row r="12" spans="1:5" s="34" customFormat="1" ht="13.15" customHeight="1" x14ac:dyDescent="0.2">
      <c r="A12" s="439" t="s">
        <v>6</v>
      </c>
      <c r="B12" s="440">
        <v>51</v>
      </c>
      <c r="C12" s="440">
        <v>46</v>
      </c>
      <c r="D12" s="440">
        <v>42</v>
      </c>
      <c r="E12" s="441">
        <v>42</v>
      </c>
    </row>
    <row r="13" spans="1:5" s="1" customFormat="1" ht="13.15" customHeight="1" x14ac:dyDescent="0.2">
      <c r="A13" s="1" t="s">
        <v>17</v>
      </c>
    </row>
    <row r="14" spans="1:5" ht="13.15" customHeight="1" x14ac:dyDescent="0.25">
      <c r="A14" s="570" t="s">
        <v>447</v>
      </c>
      <c r="B14" s="570"/>
      <c r="C14" s="570"/>
      <c r="D14" s="570"/>
      <c r="E14" s="570"/>
    </row>
    <row r="15" spans="1:5" x14ac:dyDescent="0.25">
      <c r="A15" s="571"/>
      <c r="B15" s="571"/>
      <c r="C15" s="571"/>
      <c r="D15" s="571"/>
      <c r="E15" s="571"/>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M26" sqref="M26"/>
    </sheetView>
  </sheetViews>
  <sheetFormatPr defaultColWidth="9.28515625" defaultRowHeight="15" x14ac:dyDescent="0.25"/>
  <cols>
    <col min="1" max="1" width="46.85546875" style="2" customWidth="1"/>
    <col min="2" max="6" width="10.7109375" style="2" customWidth="1"/>
    <col min="7" max="16384" width="9.28515625" style="2"/>
  </cols>
  <sheetData>
    <row r="1" spans="1:6" s="34" customFormat="1" ht="13.15" customHeight="1" x14ac:dyDescent="0.2"/>
    <row r="2" spans="1:6" s="34" customFormat="1" ht="26.1" customHeight="1" x14ac:dyDescent="0.2">
      <c r="A2" s="576" t="s">
        <v>467</v>
      </c>
      <c r="B2" s="576"/>
      <c r="C2" s="576"/>
      <c r="D2" s="576"/>
      <c r="E2" s="576"/>
      <c r="F2" s="576"/>
    </row>
    <row r="3" spans="1:6" s="34" customFormat="1" ht="13.15" customHeight="1" x14ac:dyDescent="0.2"/>
    <row r="4" spans="1:6" s="34" customFormat="1" ht="13.15" customHeight="1" x14ac:dyDescent="0.2">
      <c r="A4" s="72"/>
      <c r="B4" s="176">
        <v>2019</v>
      </c>
      <c r="C4" s="176">
        <v>2020</v>
      </c>
      <c r="D4" s="176">
        <v>2021</v>
      </c>
      <c r="E4" s="176">
        <v>2022</v>
      </c>
      <c r="F4" s="177" t="s">
        <v>12</v>
      </c>
    </row>
    <row r="5" spans="1:6" s="34" customFormat="1" ht="12.75" x14ac:dyDescent="0.2">
      <c r="A5" s="77" t="s">
        <v>134</v>
      </c>
      <c r="B5" s="178"/>
      <c r="C5" s="180"/>
      <c r="D5" s="178"/>
      <c r="E5" s="178"/>
      <c r="F5" s="181"/>
    </row>
    <row r="6" spans="1:6" s="34" customFormat="1" ht="13.15" customHeight="1" x14ac:dyDescent="0.2">
      <c r="A6" s="89" t="s">
        <v>6</v>
      </c>
      <c r="B6" s="162">
        <v>14592</v>
      </c>
      <c r="C6" s="162">
        <v>14152</v>
      </c>
      <c r="D6" s="162">
        <v>13412</v>
      </c>
      <c r="E6" s="162">
        <v>13327</v>
      </c>
      <c r="F6" s="442" t="s">
        <v>0</v>
      </c>
    </row>
    <row r="7" spans="1:6" s="34" customFormat="1" ht="13.15" customHeight="1" x14ac:dyDescent="0.2">
      <c r="A7" s="443" t="s">
        <v>135</v>
      </c>
      <c r="B7" s="162">
        <v>11304</v>
      </c>
      <c r="C7" s="163">
        <v>11687</v>
      </c>
      <c r="D7" s="163">
        <v>11508</v>
      </c>
      <c r="E7" s="163">
        <v>11157</v>
      </c>
      <c r="F7" s="442" t="s">
        <v>0</v>
      </c>
    </row>
    <row r="8" spans="1:6" s="34" customFormat="1" ht="13.15" customHeight="1" x14ac:dyDescent="0.2">
      <c r="A8" s="443" t="s">
        <v>136</v>
      </c>
      <c r="B8" s="162">
        <v>3288</v>
      </c>
      <c r="C8" s="163">
        <v>2465</v>
      </c>
      <c r="D8" s="163">
        <v>1904</v>
      </c>
      <c r="E8" s="163">
        <v>2170</v>
      </c>
      <c r="F8" s="442" t="s">
        <v>0</v>
      </c>
    </row>
    <row r="9" spans="1:6" s="34" customFormat="1" ht="13.15" customHeight="1" x14ac:dyDescent="0.2">
      <c r="A9" s="89" t="s">
        <v>223</v>
      </c>
      <c r="B9" s="444" t="s">
        <v>0</v>
      </c>
      <c r="C9" s="167">
        <v>-3.0153508771929793E-2</v>
      </c>
      <c r="D9" s="167">
        <v>-5.2289429055963788E-2</v>
      </c>
      <c r="E9" s="167">
        <v>-6.3376081121383487E-3</v>
      </c>
      <c r="F9" s="445">
        <v>-2.9593515313343977E-2</v>
      </c>
    </row>
    <row r="10" spans="1:6" s="34" customFormat="1" ht="13.15" customHeight="1" x14ac:dyDescent="0.2">
      <c r="A10" s="77" t="s">
        <v>398</v>
      </c>
      <c r="B10" s="446"/>
      <c r="C10" s="447"/>
      <c r="D10" s="447"/>
      <c r="E10" s="447"/>
      <c r="F10" s="448"/>
    </row>
    <row r="11" spans="1:6" s="34" customFormat="1" ht="13.15" customHeight="1" x14ac:dyDescent="0.2">
      <c r="A11" s="89" t="s">
        <v>6</v>
      </c>
      <c r="B11" s="162">
        <v>11645</v>
      </c>
      <c r="C11" s="162">
        <v>12541</v>
      </c>
      <c r="D11" s="162">
        <v>12486</v>
      </c>
      <c r="E11" s="162">
        <v>12366</v>
      </c>
      <c r="F11" s="442" t="s">
        <v>0</v>
      </c>
    </row>
    <row r="12" spans="1:6" s="34" customFormat="1" ht="13.15" customHeight="1" x14ac:dyDescent="0.2">
      <c r="A12" s="188" t="s">
        <v>223</v>
      </c>
      <c r="B12" s="449" t="s">
        <v>0</v>
      </c>
      <c r="C12" s="450">
        <v>7.6942893945899593E-2</v>
      </c>
      <c r="D12" s="450">
        <v>-4.3856151822023737E-3</v>
      </c>
      <c r="E12" s="450">
        <v>-9.6107640557424601E-3</v>
      </c>
      <c r="F12" s="451">
        <v>2.0982171569318253E-2</v>
      </c>
    </row>
    <row r="13" spans="1:6" s="1" customFormat="1" ht="13.15" customHeight="1" x14ac:dyDescent="0.2">
      <c r="A13" s="1" t="s">
        <v>137</v>
      </c>
    </row>
    <row r="14" spans="1:6" s="1" customFormat="1" ht="13.15" customHeight="1" x14ac:dyDescent="0.2">
      <c r="A14" s="590" t="s">
        <v>510</v>
      </c>
      <c r="B14" s="590"/>
      <c r="C14" s="590"/>
      <c r="D14" s="590"/>
      <c r="E14" s="590"/>
    </row>
    <row r="15" spans="1:6" s="1" customFormat="1" ht="13.15" customHeight="1" x14ac:dyDescent="0.2">
      <c r="A15" s="570" t="s">
        <v>205</v>
      </c>
      <c r="B15" s="570"/>
      <c r="C15" s="570"/>
      <c r="D15" s="570"/>
      <c r="E15" s="570"/>
      <c r="F15" s="570"/>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P17" sqref="P17"/>
    </sheetView>
  </sheetViews>
  <sheetFormatPr defaultColWidth="9.28515625" defaultRowHeight="15" x14ac:dyDescent="0.25"/>
  <cols>
    <col min="1" max="1" width="38.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468</v>
      </c>
      <c r="B2" s="576"/>
      <c r="C2" s="576"/>
      <c r="D2" s="576"/>
      <c r="E2" s="576"/>
      <c r="F2" s="576"/>
    </row>
    <row r="3" spans="1:6" s="34" customFormat="1" ht="13.15" customHeight="1" x14ac:dyDescent="0.2"/>
    <row r="4" spans="1:6" s="34" customFormat="1" ht="13.15" customHeight="1" x14ac:dyDescent="0.2">
      <c r="A4" s="72"/>
      <c r="B4" s="175">
        <v>2019</v>
      </c>
      <c r="C4" s="176">
        <v>2020</v>
      </c>
      <c r="D4" s="176">
        <v>2021</v>
      </c>
      <c r="E4" s="176">
        <v>2022</v>
      </c>
      <c r="F4" s="177" t="s">
        <v>12</v>
      </c>
    </row>
    <row r="5" spans="1:6" s="34" customFormat="1" ht="13.15" customHeight="1" x14ac:dyDescent="0.2">
      <c r="A5" s="77" t="s">
        <v>138</v>
      </c>
      <c r="B5" s="178"/>
      <c r="C5" s="180"/>
      <c r="D5" s="178"/>
      <c r="E5" s="178"/>
      <c r="F5" s="181"/>
    </row>
    <row r="6" spans="1:6" s="34" customFormat="1" ht="13.15" customHeight="1" x14ac:dyDescent="0.2">
      <c r="A6" s="89" t="s">
        <v>6</v>
      </c>
      <c r="B6" s="143">
        <v>5506329</v>
      </c>
      <c r="C6" s="139">
        <v>5918033</v>
      </c>
      <c r="D6" s="139">
        <v>6544135</v>
      </c>
      <c r="E6" s="139">
        <v>7031507</v>
      </c>
      <c r="F6" s="433" t="s">
        <v>0</v>
      </c>
    </row>
    <row r="7" spans="1:6" s="34" customFormat="1" ht="13.15" customHeight="1" x14ac:dyDescent="0.2">
      <c r="A7" s="188" t="s">
        <v>223</v>
      </c>
      <c r="B7" s="452" t="s">
        <v>0</v>
      </c>
      <c r="C7" s="149">
        <v>7.4769233730857643E-2</v>
      </c>
      <c r="D7" s="149">
        <v>0.10579562499904949</v>
      </c>
      <c r="E7" s="453">
        <v>7.4474624988634774E-2</v>
      </c>
      <c r="F7" s="454">
        <v>8.5013161239513968E-2</v>
      </c>
    </row>
    <row r="8" spans="1:6" s="1" customFormat="1" ht="13.15" customHeight="1" x14ac:dyDescent="0.2">
      <c r="A8" s="1" t="s">
        <v>17</v>
      </c>
    </row>
    <row r="9" spans="1:6" ht="13.15" customHeight="1" x14ac:dyDescent="0.25">
      <c r="A9" s="590" t="s">
        <v>511</v>
      </c>
      <c r="B9" s="590"/>
      <c r="C9" s="590"/>
      <c r="D9" s="590"/>
      <c r="E9" s="590"/>
    </row>
    <row r="10" spans="1:6" ht="32.25" customHeight="1" x14ac:dyDescent="0.25">
      <c r="A10" s="571"/>
      <c r="B10" s="571"/>
      <c r="C10" s="571"/>
      <c r="D10" s="571"/>
      <c r="E10" s="571"/>
      <c r="F10" s="571"/>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C11" sqref="C11"/>
    </sheetView>
  </sheetViews>
  <sheetFormatPr defaultColWidth="9.28515625" defaultRowHeight="15" x14ac:dyDescent="0.25"/>
  <cols>
    <col min="1" max="1" width="39.28515625" style="2" customWidth="1"/>
    <col min="2" max="5" width="18" style="2" customWidth="1"/>
    <col min="6" max="16384" width="9.28515625" style="2"/>
  </cols>
  <sheetData>
    <row r="1" spans="1:7" s="34" customFormat="1" ht="12.75" x14ac:dyDescent="0.2"/>
    <row r="2" spans="1:7" s="34" customFormat="1" ht="12.75" x14ac:dyDescent="0.2">
      <c r="A2" s="576" t="s">
        <v>442</v>
      </c>
      <c r="B2" s="576"/>
      <c r="C2" s="576"/>
      <c r="D2" s="576"/>
      <c r="E2" s="576"/>
      <c r="F2" s="56"/>
      <c r="G2" s="56"/>
    </row>
    <row r="3" spans="1:7" s="34" customFormat="1" ht="12.75" x14ac:dyDescent="0.2"/>
    <row r="4" spans="1:7" s="34" customFormat="1" ht="25.5" x14ac:dyDescent="0.2">
      <c r="A4" s="220"/>
      <c r="B4" s="221" t="s">
        <v>7</v>
      </c>
      <c r="C4" s="222" t="s">
        <v>8</v>
      </c>
      <c r="D4" s="221" t="s">
        <v>222</v>
      </c>
      <c r="E4" s="223" t="s">
        <v>8</v>
      </c>
    </row>
    <row r="5" spans="1:7" s="34" customFormat="1" ht="26.1" customHeight="1" x14ac:dyDescent="0.2">
      <c r="A5" s="224" t="s">
        <v>9</v>
      </c>
      <c r="B5" s="225"/>
      <c r="C5" s="226"/>
      <c r="D5" s="78"/>
      <c r="E5" s="79"/>
    </row>
    <row r="6" spans="1:7" s="34" customFormat="1" ht="13.15" customHeight="1" x14ac:dyDescent="0.2">
      <c r="A6" s="89" t="s">
        <v>3</v>
      </c>
      <c r="B6" s="35">
        <v>17</v>
      </c>
      <c r="C6" s="227">
        <v>0.65384615384615385</v>
      </c>
      <c r="D6" s="64">
        <v>254541.52801917898</v>
      </c>
      <c r="E6" s="80">
        <v>0.68927105055730031</v>
      </c>
    </row>
    <row r="7" spans="1:7" s="34" customFormat="1" ht="13.15" customHeight="1" x14ac:dyDescent="0.2">
      <c r="A7" s="89" t="s">
        <v>4</v>
      </c>
      <c r="B7" s="35">
        <v>4</v>
      </c>
      <c r="C7" s="227">
        <v>0.15384615384615385</v>
      </c>
      <c r="D7" s="64">
        <v>102957.48610358001</v>
      </c>
      <c r="E7" s="80">
        <v>0.27879778659930959</v>
      </c>
    </row>
    <row r="8" spans="1:7" s="34" customFormat="1" ht="13.15" customHeight="1" x14ac:dyDescent="0.2">
      <c r="A8" s="89" t="s">
        <v>5</v>
      </c>
      <c r="B8" s="35">
        <v>5</v>
      </c>
      <c r="C8" s="227">
        <v>0.19230769230769232</v>
      </c>
      <c r="D8" s="64">
        <v>11791.88793003</v>
      </c>
      <c r="E8" s="80">
        <v>3.1931162843390017E-2</v>
      </c>
    </row>
    <row r="9" spans="1:7" s="34" customFormat="1" ht="13.15" customHeight="1" x14ac:dyDescent="0.2">
      <c r="A9" s="224" t="s">
        <v>390</v>
      </c>
      <c r="B9" s="225"/>
      <c r="C9" s="225"/>
      <c r="D9" s="225"/>
      <c r="E9" s="91"/>
    </row>
    <row r="10" spans="1:7" s="34" customFormat="1" ht="13.15" customHeight="1" x14ac:dyDescent="0.2">
      <c r="A10" s="89" t="s">
        <v>11</v>
      </c>
      <c r="B10" s="35">
        <v>6</v>
      </c>
      <c r="C10" s="227">
        <v>0.23076923076923078</v>
      </c>
      <c r="D10" s="64">
        <v>314790.48531711003</v>
      </c>
      <c r="E10" s="80">
        <v>0.85241873971785975</v>
      </c>
    </row>
    <row r="11" spans="1:7" s="34" customFormat="1" ht="13.15" customHeight="1" x14ac:dyDescent="0.2">
      <c r="A11" s="89" t="s">
        <v>12</v>
      </c>
      <c r="B11" s="35">
        <v>3</v>
      </c>
      <c r="C11" s="227">
        <v>0.11538461538461539</v>
      </c>
      <c r="D11" s="64">
        <v>25365.647535400003</v>
      </c>
      <c r="E11" s="80">
        <v>6.868744232365101E-2</v>
      </c>
    </row>
    <row r="12" spans="1:7" s="34" customFormat="1" ht="13.15" customHeight="1" x14ac:dyDescent="0.2">
      <c r="A12" s="89" t="s">
        <v>13</v>
      </c>
      <c r="B12" s="35">
        <v>17</v>
      </c>
      <c r="C12" s="227">
        <v>0.65384615384615385</v>
      </c>
      <c r="D12" s="64">
        <v>29134.769200278981</v>
      </c>
      <c r="E12" s="80">
        <v>7.889381795848914E-2</v>
      </c>
    </row>
    <row r="13" spans="1:7" s="34" customFormat="1" ht="13.15" customHeight="1" x14ac:dyDescent="0.2">
      <c r="A13" s="228" t="s">
        <v>391</v>
      </c>
      <c r="B13" s="225"/>
      <c r="C13" s="226"/>
      <c r="D13" s="78"/>
      <c r="E13" s="79"/>
    </row>
    <row r="14" spans="1:7" s="34" customFormat="1" ht="13.15" customHeight="1" x14ac:dyDescent="0.2">
      <c r="A14" s="89" t="s">
        <v>14</v>
      </c>
      <c r="B14" s="35">
        <v>19</v>
      </c>
      <c r="C14" s="227">
        <v>0.73076923076923073</v>
      </c>
      <c r="D14" s="64">
        <v>358332.49263203988</v>
      </c>
      <c r="E14" s="80">
        <v>0.97032580721638628</v>
      </c>
    </row>
    <row r="15" spans="1:7" s="34" customFormat="1" ht="13.15" customHeight="1" x14ac:dyDescent="0.2">
      <c r="A15" s="89" t="s">
        <v>15</v>
      </c>
      <c r="B15" s="35">
        <v>7</v>
      </c>
      <c r="C15" s="227">
        <v>0.26923076923076922</v>
      </c>
      <c r="D15" s="64">
        <v>10959.40942074898</v>
      </c>
      <c r="E15" s="80">
        <v>2.9674192783613468E-2</v>
      </c>
    </row>
    <row r="16" spans="1:7" s="34" customFormat="1" ht="13.15" customHeight="1" x14ac:dyDescent="0.2">
      <c r="A16" s="229" t="s">
        <v>6</v>
      </c>
      <c r="B16" s="230">
        <v>26</v>
      </c>
      <c r="C16" s="231">
        <v>1</v>
      </c>
      <c r="D16" s="84">
        <v>369290.90205278888</v>
      </c>
      <c r="E16" s="232">
        <v>1</v>
      </c>
    </row>
    <row r="17" spans="1:7" ht="13.15" customHeight="1" x14ac:dyDescent="0.25">
      <c r="A17" s="1" t="s">
        <v>17</v>
      </c>
    </row>
    <row r="18" spans="1:7" ht="13.15" customHeight="1" x14ac:dyDescent="0.25">
      <c r="A18" s="570" t="s">
        <v>444</v>
      </c>
      <c r="B18" s="570"/>
      <c r="C18" s="570"/>
      <c r="D18" s="570"/>
      <c r="E18" s="570"/>
    </row>
    <row r="19" spans="1:7" ht="26.1" customHeight="1" x14ac:dyDescent="0.25">
      <c r="A19" s="570" t="s">
        <v>19</v>
      </c>
      <c r="B19" s="570"/>
      <c r="C19" s="570"/>
      <c r="D19" s="570"/>
      <c r="E19" s="570"/>
      <c r="F19" s="3"/>
      <c r="G19" s="3"/>
    </row>
    <row r="20" spans="1:7" ht="39" customHeight="1" x14ac:dyDescent="0.25">
      <c r="A20" s="570" t="s">
        <v>20</v>
      </c>
      <c r="B20" s="570"/>
      <c r="C20" s="570"/>
      <c r="D20" s="570"/>
      <c r="E20" s="570"/>
    </row>
    <row r="21" spans="1:7" x14ac:dyDescent="0.25">
      <c r="A21" s="570"/>
      <c r="B21" s="570"/>
      <c r="C21" s="570"/>
      <c r="D21" s="570"/>
      <c r="E21" s="570"/>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8" sqref="A18"/>
    </sheetView>
  </sheetViews>
  <sheetFormatPr defaultColWidth="9.28515625" defaultRowHeight="15" x14ac:dyDescent="0.25"/>
  <cols>
    <col min="1" max="1" width="43.28515625" style="2" customWidth="1"/>
    <col min="2" max="5" width="11.28515625" style="2" bestFit="1" customWidth="1"/>
    <col min="6" max="6" width="10.7109375" style="2" customWidth="1"/>
    <col min="7" max="16384" width="9.28515625" style="2"/>
  </cols>
  <sheetData>
    <row r="1" spans="1:6" s="34" customFormat="1" ht="13.15" customHeight="1" x14ac:dyDescent="0.2"/>
    <row r="2" spans="1:6" s="34" customFormat="1" ht="13.15" customHeight="1" x14ac:dyDescent="0.2">
      <c r="A2" s="576" t="s">
        <v>469</v>
      </c>
      <c r="B2" s="576"/>
      <c r="C2" s="576"/>
      <c r="D2" s="576"/>
      <c r="E2" s="576"/>
      <c r="F2" s="576"/>
    </row>
    <row r="3" spans="1:6" s="34" customFormat="1" ht="13.15" customHeight="1" x14ac:dyDescent="0.2"/>
    <row r="4" spans="1:6" s="34" customFormat="1" ht="13.15" customHeight="1" x14ac:dyDescent="0.2">
      <c r="A4" s="72"/>
      <c r="B4" s="176">
        <v>2019</v>
      </c>
      <c r="C4" s="176">
        <v>2020</v>
      </c>
      <c r="D4" s="176">
        <v>2021</v>
      </c>
      <c r="E4" s="176">
        <v>2022</v>
      </c>
      <c r="F4" s="177" t="s">
        <v>12</v>
      </c>
    </row>
    <row r="5" spans="1:6" s="34" customFormat="1" ht="13.15" customHeight="1" x14ac:dyDescent="0.2">
      <c r="A5" s="77" t="s">
        <v>425</v>
      </c>
      <c r="B5" s="178"/>
      <c r="C5" s="180"/>
      <c r="D5" s="178"/>
      <c r="E5" s="178"/>
      <c r="F5" s="181"/>
    </row>
    <row r="6" spans="1:6" s="34" customFormat="1" ht="13.15" customHeight="1" x14ac:dyDescent="0.2">
      <c r="A6" s="89" t="s">
        <v>6</v>
      </c>
      <c r="B6" s="162">
        <v>10956917</v>
      </c>
      <c r="C6" s="162">
        <v>10942019</v>
      </c>
      <c r="D6" s="162">
        <v>11195327</v>
      </c>
      <c r="E6" s="162">
        <v>11850300</v>
      </c>
      <c r="F6" s="442" t="s">
        <v>0</v>
      </c>
    </row>
    <row r="7" spans="1:6" s="34" customFormat="1" ht="13.15" customHeight="1" x14ac:dyDescent="0.2">
      <c r="A7" s="89" t="s">
        <v>223</v>
      </c>
      <c r="B7" s="444" t="s">
        <v>0</v>
      </c>
      <c r="C7" s="167">
        <v>-1.3596890439162568E-3</v>
      </c>
      <c r="D7" s="167">
        <v>2.3150023775319717E-2</v>
      </c>
      <c r="E7" s="167">
        <v>5.8504141951369437E-2</v>
      </c>
      <c r="F7" s="445">
        <v>2.6764825560924299E-2</v>
      </c>
    </row>
    <row r="8" spans="1:6" s="34" customFormat="1" ht="13.15" customHeight="1" x14ac:dyDescent="0.2">
      <c r="A8" s="77" t="s">
        <v>426</v>
      </c>
      <c r="B8" s="178"/>
      <c r="C8" s="180"/>
      <c r="D8" s="178"/>
      <c r="E8" s="178"/>
      <c r="F8" s="181"/>
    </row>
    <row r="9" spans="1:6" s="34" customFormat="1" ht="13.15" customHeight="1" x14ac:dyDescent="0.2">
      <c r="A9" s="89" t="s">
        <v>6</v>
      </c>
      <c r="B9" s="162">
        <v>14815568</v>
      </c>
      <c r="C9" s="162">
        <v>15351749</v>
      </c>
      <c r="D9" s="162">
        <v>15501840</v>
      </c>
      <c r="E9" s="162">
        <v>16993190</v>
      </c>
      <c r="F9" s="442" t="s">
        <v>0</v>
      </c>
    </row>
    <row r="10" spans="1:6" s="34" customFormat="1" ht="13.15" customHeight="1" x14ac:dyDescent="0.2">
      <c r="A10" s="89" t="s">
        <v>223</v>
      </c>
      <c r="B10" s="444" t="s">
        <v>0</v>
      </c>
      <c r="C10" s="167">
        <v>3.6190377581203803E-2</v>
      </c>
      <c r="D10" s="167">
        <v>9.7768013273276111E-3</v>
      </c>
      <c r="E10" s="167">
        <v>9.6204708602333655E-2</v>
      </c>
      <c r="F10" s="445">
        <v>4.7390629170288356E-2</v>
      </c>
    </row>
    <row r="11" spans="1:6" s="34" customFormat="1" ht="13.15" customHeight="1" x14ac:dyDescent="0.2">
      <c r="A11" s="77" t="s">
        <v>427</v>
      </c>
      <c r="B11" s="446"/>
      <c r="C11" s="447"/>
      <c r="D11" s="447"/>
      <c r="E11" s="447"/>
      <c r="F11" s="448"/>
    </row>
    <row r="12" spans="1:6" s="34" customFormat="1" ht="13.15" customHeight="1" x14ac:dyDescent="0.2">
      <c r="A12" s="89" t="s">
        <v>6</v>
      </c>
      <c r="B12" s="162">
        <v>312536</v>
      </c>
      <c r="C12" s="162">
        <v>325324</v>
      </c>
      <c r="D12" s="162">
        <v>379021</v>
      </c>
      <c r="E12" s="162">
        <v>394930</v>
      </c>
      <c r="F12" s="442" t="s">
        <v>0</v>
      </c>
    </row>
    <row r="13" spans="1:6" s="34" customFormat="1" ht="13.15" customHeight="1" x14ac:dyDescent="0.2">
      <c r="A13" s="188" t="s">
        <v>223</v>
      </c>
      <c r="B13" s="449" t="s">
        <v>0</v>
      </c>
      <c r="C13" s="450">
        <v>4.0916886374689598E-2</v>
      </c>
      <c r="D13" s="450">
        <v>0.16505698933985813</v>
      </c>
      <c r="E13" s="450">
        <v>4.1973927566018698E-2</v>
      </c>
      <c r="F13" s="451">
        <v>8.2649267760188813E-2</v>
      </c>
    </row>
    <row r="14" spans="1:6" ht="13.15" customHeight="1" x14ac:dyDescent="0.25">
      <c r="A14" s="1" t="s">
        <v>17</v>
      </c>
    </row>
    <row r="15" spans="1:6" ht="13.15" customHeight="1" x14ac:dyDescent="0.25">
      <c r="A15" s="590" t="s">
        <v>512</v>
      </c>
      <c r="B15" s="590"/>
      <c r="C15" s="590"/>
      <c r="D15" s="590"/>
      <c r="E15" s="590"/>
    </row>
    <row r="16" spans="1:6" ht="13.15" customHeight="1" x14ac:dyDescent="0.25">
      <c r="A16" s="598" t="s">
        <v>513</v>
      </c>
      <c r="B16" s="598"/>
      <c r="C16" s="598"/>
      <c r="D16" s="598"/>
      <c r="E16" s="598"/>
    </row>
    <row r="17" spans="1:5" ht="13.15" customHeight="1" x14ac:dyDescent="0.25">
      <c r="A17" s="598" t="s">
        <v>514</v>
      </c>
      <c r="B17" s="598"/>
      <c r="C17" s="598"/>
      <c r="D17" s="598"/>
      <c r="E17" s="598"/>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workbookViewId="0">
      <selection activeCell="E3" sqref="E3"/>
    </sheetView>
  </sheetViews>
  <sheetFormatPr defaultColWidth="9.28515625" defaultRowHeight="15" x14ac:dyDescent="0.25"/>
  <cols>
    <col min="1" max="1" width="62.5703125" style="2" customWidth="1"/>
    <col min="2" max="2" width="14.28515625" style="2" bestFit="1" customWidth="1"/>
    <col min="3" max="6" width="14.28515625" style="2" customWidth="1"/>
    <col min="7" max="7" width="14.28515625" style="2" bestFit="1" customWidth="1"/>
    <col min="8" max="16384" width="9.28515625" style="2"/>
  </cols>
  <sheetData>
    <row r="1" spans="1:15" s="34" customFormat="1" ht="13.15" customHeight="1" x14ac:dyDescent="0.2"/>
    <row r="2" spans="1:15" s="34" customFormat="1" ht="13.15" customHeight="1" x14ac:dyDescent="0.2">
      <c r="A2" s="576" t="s">
        <v>470</v>
      </c>
      <c r="B2" s="576"/>
      <c r="C2" s="576"/>
      <c r="D2" s="576"/>
      <c r="E2" s="576"/>
      <c r="F2" s="71"/>
      <c r="G2" s="71"/>
    </row>
    <row r="3" spans="1:15" s="34" customFormat="1" ht="13.15" customHeight="1" x14ac:dyDescent="0.2"/>
    <row r="4" spans="1:15" s="34" customFormat="1" ht="13.15" customHeight="1" x14ac:dyDescent="0.2">
      <c r="A4" s="11"/>
      <c r="B4" s="176">
        <v>2019</v>
      </c>
      <c r="C4" s="513">
        <v>2020</v>
      </c>
      <c r="D4" s="555">
        <v>2021</v>
      </c>
      <c r="E4" s="13">
        <v>2022</v>
      </c>
      <c r="I4" s="35"/>
      <c r="J4" s="35"/>
      <c r="K4" s="35"/>
      <c r="L4" s="35"/>
      <c r="M4" s="35"/>
      <c r="N4" s="35"/>
      <c r="O4" s="35"/>
    </row>
    <row r="5" spans="1:15" s="34" customFormat="1" ht="13.15" customHeight="1" x14ac:dyDescent="0.2">
      <c r="A5" s="14" t="s">
        <v>324</v>
      </c>
      <c r="B5" s="15"/>
      <c r="C5" s="15"/>
      <c r="D5" s="15"/>
      <c r="E5" s="16"/>
      <c r="F5" s="50"/>
      <c r="G5" s="50"/>
      <c r="H5" s="50"/>
      <c r="I5" s="50"/>
    </row>
    <row r="6" spans="1:15" s="34" customFormat="1" ht="13.15" customHeight="1" x14ac:dyDescent="0.2">
      <c r="A6" s="17" t="s">
        <v>21</v>
      </c>
      <c r="B6" s="18">
        <v>21963.040933140001</v>
      </c>
      <c r="C6" s="18">
        <v>34961.980840429991</v>
      </c>
      <c r="D6" s="18">
        <v>61608.99668538999</v>
      </c>
      <c r="E6" s="19">
        <v>50557.294744259998</v>
      </c>
    </row>
    <row r="7" spans="1:15" s="34" customFormat="1" ht="13.15" customHeight="1" x14ac:dyDescent="0.2">
      <c r="A7" s="17" t="s">
        <v>223</v>
      </c>
      <c r="B7" s="517">
        <v>0</v>
      </c>
      <c r="C7" s="21">
        <v>0.59185519650313578</v>
      </c>
      <c r="D7" s="21">
        <v>0.76217122727055053</v>
      </c>
      <c r="E7" s="20">
        <v>-0.17938454666882775</v>
      </c>
    </row>
    <row r="8" spans="1:15" s="34" customFormat="1" ht="13.15" customHeight="1" x14ac:dyDescent="0.2">
      <c r="A8" s="17" t="s">
        <v>326</v>
      </c>
      <c r="B8" s="21">
        <v>6.6134249239568205E-2</v>
      </c>
      <c r="C8" s="21">
        <v>9.803884005188504E-2</v>
      </c>
      <c r="D8" s="21">
        <v>0.16091168914176032</v>
      </c>
      <c r="E8" s="20">
        <v>0.13204661873135032</v>
      </c>
    </row>
    <row r="9" spans="1:15" s="34" customFormat="1" ht="13.15" customHeight="1" x14ac:dyDescent="0.2">
      <c r="A9" s="14" t="s">
        <v>327</v>
      </c>
      <c r="B9" s="22"/>
      <c r="C9" s="22"/>
      <c r="D9" s="22"/>
      <c r="E9" s="23"/>
    </row>
    <row r="10" spans="1:15" s="34" customFormat="1" ht="13.15" customHeight="1" x14ac:dyDescent="0.2">
      <c r="A10" s="17" t="s">
        <v>21</v>
      </c>
      <c r="B10" s="18">
        <v>19719.871895880002</v>
      </c>
      <c r="C10" s="18">
        <v>16261.971026740001</v>
      </c>
      <c r="D10" s="18">
        <v>11253.260303360001</v>
      </c>
      <c r="E10" s="19">
        <v>7828.58356112</v>
      </c>
    </row>
    <row r="11" spans="1:15" s="34" customFormat="1" ht="13.15" customHeight="1" x14ac:dyDescent="0.2">
      <c r="A11" s="17" t="s">
        <v>223</v>
      </c>
      <c r="B11" s="517">
        <v>0</v>
      </c>
      <c r="C11" s="21">
        <v>-0.17535108176146152</v>
      </c>
      <c r="D11" s="21">
        <v>-0.30800145413763436</v>
      </c>
      <c r="E11" s="20">
        <v>-0.30432751486406651</v>
      </c>
    </row>
    <row r="12" spans="1:15" s="34" customFormat="1" ht="13.15" customHeight="1" x14ac:dyDescent="0.2">
      <c r="A12" s="17" t="s">
        <v>326</v>
      </c>
      <c r="B12" s="21">
        <v>5.9379706430662843E-2</v>
      </c>
      <c r="C12" s="21">
        <v>4.5601099768789406E-2</v>
      </c>
      <c r="D12" s="21">
        <v>2.9391504831874436E-2</v>
      </c>
      <c r="E12" s="20">
        <v>2.0446861208274884E-2</v>
      </c>
    </row>
    <row r="13" spans="1:15" s="34" customFormat="1" ht="13.15" customHeight="1" x14ac:dyDescent="0.2">
      <c r="A13" s="14" t="s">
        <v>233</v>
      </c>
      <c r="B13" s="24"/>
      <c r="C13" s="24"/>
      <c r="D13" s="24"/>
      <c r="E13" s="25"/>
    </row>
    <row r="14" spans="1:15" s="34" customFormat="1" ht="13.15" customHeight="1" x14ac:dyDescent="0.2">
      <c r="A14" s="17" t="s">
        <v>21</v>
      </c>
      <c r="B14" s="18">
        <v>33116.111368450001</v>
      </c>
      <c r="C14" s="18">
        <v>35227.492818589992</v>
      </c>
      <c r="D14" s="18">
        <v>32029.717263219994</v>
      </c>
      <c r="E14" s="19">
        <v>16343.867566850002</v>
      </c>
    </row>
    <row r="15" spans="1:15" s="34" customFormat="1" ht="13.15" customHeight="1" x14ac:dyDescent="0.2">
      <c r="A15" s="17" t="s">
        <v>223</v>
      </c>
      <c r="B15" s="517">
        <v>0</v>
      </c>
      <c r="C15" s="21">
        <v>6.3756925644099738E-2</v>
      </c>
      <c r="D15" s="21">
        <v>-9.0774997012631253E-2</v>
      </c>
      <c r="E15" s="20">
        <v>-0.48972801000595134</v>
      </c>
    </row>
    <row r="16" spans="1:15" s="34" customFormat="1" ht="13.15" customHeight="1" x14ac:dyDescent="0.2">
      <c r="A16" s="17" t="s">
        <v>326</v>
      </c>
      <c r="B16" s="21">
        <v>9.9717938410874521E-2</v>
      </c>
      <c r="C16" s="21">
        <v>9.8783376995529443E-2</v>
      </c>
      <c r="D16" s="21">
        <v>8.3655897431290968E-2</v>
      </c>
      <c r="E16" s="20">
        <v>4.2687261257002868E-2</v>
      </c>
    </row>
    <row r="17" spans="1:5" s="34" customFormat="1" ht="13.15" customHeight="1" x14ac:dyDescent="0.2">
      <c r="A17" s="14" t="s">
        <v>234</v>
      </c>
      <c r="B17" s="24"/>
      <c r="C17" s="24"/>
      <c r="D17" s="24"/>
      <c r="E17" s="25"/>
    </row>
    <row r="18" spans="1:5" s="34" customFormat="1" ht="13.15" customHeight="1" x14ac:dyDescent="0.2">
      <c r="A18" s="17" t="s">
        <v>21</v>
      </c>
      <c r="B18" s="18">
        <v>232285.03198046001</v>
      </c>
      <c r="C18" s="18">
        <v>245274.47664088002</v>
      </c>
      <c r="D18" s="18">
        <v>255677.43755391997</v>
      </c>
      <c r="E18" s="19">
        <v>272148.67222563998</v>
      </c>
    </row>
    <row r="19" spans="1:5" s="34" customFormat="1" ht="13.15" customHeight="1" x14ac:dyDescent="0.2">
      <c r="A19" s="17" t="s">
        <v>223</v>
      </c>
      <c r="B19" s="517">
        <v>0</v>
      </c>
      <c r="C19" s="21">
        <v>5.5920282721930503E-2</v>
      </c>
      <c r="D19" s="21">
        <v>4.2413548509050436E-2</v>
      </c>
      <c r="E19" s="20">
        <v>6.4421932687143579E-2</v>
      </c>
    </row>
    <row r="20" spans="1:5" s="34" customFormat="1" ht="13.15" customHeight="1" x14ac:dyDescent="0.2">
      <c r="A20" s="17" t="s">
        <v>326</v>
      </c>
      <c r="B20" s="21">
        <v>0.70044759682331248</v>
      </c>
      <c r="C20" s="21">
        <v>0.68778783713529734</v>
      </c>
      <c r="D20" s="21">
        <v>0.66778377454074878</v>
      </c>
      <c r="E20" s="20">
        <v>0.71080369591377968</v>
      </c>
    </row>
    <row r="21" spans="1:5" s="34" customFormat="1" ht="13.15" customHeight="1" x14ac:dyDescent="0.2">
      <c r="A21" s="14" t="s">
        <v>237</v>
      </c>
      <c r="B21" s="24"/>
      <c r="C21" s="24"/>
      <c r="D21" s="24"/>
      <c r="E21" s="25"/>
    </row>
    <row r="22" spans="1:5" s="34" customFormat="1" ht="13.15" customHeight="1" x14ac:dyDescent="0.2">
      <c r="A22" s="17" t="s">
        <v>21</v>
      </c>
      <c r="B22" s="18">
        <v>25013.777934920003</v>
      </c>
      <c r="C22" s="18">
        <v>24887.649600220004</v>
      </c>
      <c r="D22" s="18">
        <v>22306.176199420002</v>
      </c>
      <c r="E22" s="19">
        <v>22412.483923710002</v>
      </c>
    </row>
    <row r="23" spans="1:5" s="34" customFormat="1" ht="13.15" customHeight="1" x14ac:dyDescent="0.2">
      <c r="A23" s="17" t="s">
        <v>223</v>
      </c>
      <c r="B23" s="517">
        <v>0</v>
      </c>
      <c r="C23" s="21">
        <v>-5.0423544587369085E-3</v>
      </c>
      <c r="D23" s="21">
        <v>-0.10372507819208376</v>
      </c>
      <c r="E23" s="20">
        <v>4.7658425782883818E-3</v>
      </c>
    </row>
    <row r="24" spans="1:5" s="34" customFormat="1" ht="13.15" customHeight="1" x14ac:dyDescent="0.2">
      <c r="A24" s="17" t="s">
        <v>326</v>
      </c>
      <c r="B24" s="21">
        <v>7.5320509095582008E-2</v>
      </c>
      <c r="C24" s="21">
        <v>6.9788846048498693E-2</v>
      </c>
      <c r="D24" s="21">
        <v>5.8259745875614624E-2</v>
      </c>
      <c r="E24" s="20">
        <v>5.8537402653108889E-2</v>
      </c>
    </row>
    <row r="25" spans="1:5" s="34" customFormat="1" ht="13.15" customHeight="1" x14ac:dyDescent="0.2">
      <c r="A25" s="26" t="s">
        <v>366</v>
      </c>
      <c r="B25" s="27">
        <v>332097.83411285002</v>
      </c>
      <c r="C25" s="27">
        <v>356613.57092686003</v>
      </c>
      <c r="D25" s="27">
        <v>382874.58800530992</v>
      </c>
      <c r="E25" s="28">
        <v>369290.90202157997</v>
      </c>
    </row>
    <row r="26" spans="1:5" s="34" customFormat="1" ht="13.15" customHeight="1" x14ac:dyDescent="0.2">
      <c r="A26" s="29" t="s">
        <v>223</v>
      </c>
      <c r="B26" s="518">
        <v>0</v>
      </c>
      <c r="C26" s="44">
        <v>7.3820827165284486E-2</v>
      </c>
      <c r="D26" s="44">
        <v>7.363998237699132E-2</v>
      </c>
      <c r="E26" s="31">
        <v>-3.5478160236483425E-2</v>
      </c>
    </row>
    <row r="27" spans="1:5" ht="13.15" customHeight="1" x14ac:dyDescent="0.25">
      <c r="A27" s="1" t="s">
        <v>17</v>
      </c>
    </row>
    <row r="28" spans="1:5" ht="13.15" customHeight="1" x14ac:dyDescent="0.25">
      <c r="A28" s="9" t="s">
        <v>444</v>
      </c>
      <c r="B28" s="10"/>
      <c r="C28" s="512"/>
      <c r="D28" s="554"/>
      <c r="E28" s="10"/>
    </row>
  </sheetData>
  <mergeCells count="1">
    <mergeCell ref="A2:E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73"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topLeftCell="B1" zoomScaleNormal="100" workbookViewId="0">
      <selection activeCell="Q12" sqref="Q12"/>
    </sheetView>
  </sheetViews>
  <sheetFormatPr defaultColWidth="9.28515625" defaultRowHeight="12.75" x14ac:dyDescent="0.2"/>
  <cols>
    <col min="1" max="1" width="41.28515625" style="34" bestFit="1" customWidth="1"/>
    <col min="2" max="17" width="15.42578125" style="34" customWidth="1"/>
    <col min="18" max="16384" width="9.28515625" style="34"/>
  </cols>
  <sheetData>
    <row r="1" spans="1:17" ht="13.15" customHeight="1" x14ac:dyDescent="0.2"/>
    <row r="2" spans="1:17" ht="13.15" customHeight="1" x14ac:dyDescent="0.2">
      <c r="A2" s="576" t="s">
        <v>471</v>
      </c>
      <c r="B2" s="576"/>
      <c r="C2" s="576"/>
      <c r="D2" s="576"/>
      <c r="E2" s="576"/>
      <c r="F2" s="576"/>
      <c r="G2" s="576"/>
      <c r="H2" s="576"/>
      <c r="I2" s="576"/>
      <c r="J2" s="576"/>
      <c r="K2" s="576"/>
      <c r="L2" s="576"/>
      <c r="M2" s="576"/>
      <c r="N2" s="576"/>
      <c r="O2" s="576"/>
      <c r="P2" s="576"/>
      <c r="Q2" s="576"/>
    </row>
    <row r="3" spans="1:17" ht="13.15" customHeight="1" x14ac:dyDescent="0.2"/>
    <row r="4" spans="1:17" ht="13.15" customHeight="1" x14ac:dyDescent="0.2">
      <c r="A4" s="467"/>
      <c r="B4" s="599">
        <v>2019</v>
      </c>
      <c r="C4" s="600"/>
      <c r="D4" s="600"/>
      <c r="E4" s="601"/>
      <c r="F4" s="602">
        <v>2020</v>
      </c>
      <c r="G4" s="602"/>
      <c r="H4" s="602"/>
      <c r="I4" s="602"/>
      <c r="J4" s="602">
        <v>2021</v>
      </c>
      <c r="K4" s="602"/>
      <c r="L4" s="602"/>
      <c r="M4" s="602"/>
      <c r="N4" s="602">
        <v>2022</v>
      </c>
      <c r="O4" s="602"/>
      <c r="P4" s="602"/>
      <c r="Q4" s="602"/>
    </row>
    <row r="5" spans="1:17" ht="63.75" x14ac:dyDescent="0.2">
      <c r="A5" s="455" t="s">
        <v>399</v>
      </c>
      <c r="B5" s="457" t="s">
        <v>327</v>
      </c>
      <c r="C5" s="457" t="s">
        <v>233</v>
      </c>
      <c r="D5" s="457" t="s">
        <v>234</v>
      </c>
      <c r="E5" s="457" t="s">
        <v>6</v>
      </c>
      <c r="F5" s="37" t="s">
        <v>327</v>
      </c>
      <c r="G5" s="37" t="s">
        <v>233</v>
      </c>
      <c r="H5" s="37" t="s">
        <v>234</v>
      </c>
      <c r="I5" s="38" t="s">
        <v>6</v>
      </c>
      <c r="J5" s="37" t="s">
        <v>327</v>
      </c>
      <c r="K5" s="37" t="s">
        <v>233</v>
      </c>
      <c r="L5" s="37" t="s">
        <v>234</v>
      </c>
      <c r="M5" s="38" t="s">
        <v>6</v>
      </c>
      <c r="N5" s="37" t="s">
        <v>327</v>
      </c>
      <c r="O5" s="37" t="s">
        <v>233</v>
      </c>
      <c r="P5" s="37" t="s">
        <v>234</v>
      </c>
      <c r="Q5" s="38" t="s">
        <v>6</v>
      </c>
    </row>
    <row r="6" spans="1:17" ht="13.15" customHeight="1" x14ac:dyDescent="0.2">
      <c r="A6" s="39" t="s">
        <v>328</v>
      </c>
      <c r="B6" s="40">
        <v>3391.8031825500002</v>
      </c>
      <c r="C6" s="18">
        <v>0</v>
      </c>
      <c r="D6" s="18">
        <v>0</v>
      </c>
      <c r="E6" s="19">
        <v>3391.8031825500002</v>
      </c>
      <c r="F6" s="18">
        <v>3090</v>
      </c>
      <c r="G6" s="18">
        <v>0</v>
      </c>
      <c r="H6" s="18">
        <v>0</v>
      </c>
      <c r="I6" s="19">
        <v>3090</v>
      </c>
      <c r="J6" s="18">
        <v>1873</v>
      </c>
      <c r="K6" s="18">
        <v>0</v>
      </c>
      <c r="L6" s="18">
        <v>0</v>
      </c>
      <c r="M6" s="19">
        <v>1873</v>
      </c>
      <c r="N6" s="18">
        <v>1468</v>
      </c>
      <c r="O6" s="18">
        <v>0</v>
      </c>
      <c r="P6" s="18">
        <v>0</v>
      </c>
      <c r="Q6" s="19">
        <v>1468</v>
      </c>
    </row>
    <row r="7" spans="1:17" ht="13.15" customHeight="1" x14ac:dyDescent="0.2">
      <c r="A7" s="39" t="s">
        <v>145</v>
      </c>
      <c r="B7" s="41">
        <v>0.17199984965120735</v>
      </c>
      <c r="C7" s="18">
        <v>0</v>
      </c>
      <c r="D7" s="18">
        <v>0</v>
      </c>
      <c r="E7" s="20">
        <v>1.189599671016857E-2</v>
      </c>
      <c r="F7" s="21">
        <v>0.19001800425878879</v>
      </c>
      <c r="G7" s="18">
        <v>0</v>
      </c>
      <c r="H7" s="18">
        <v>0</v>
      </c>
      <c r="I7" s="42">
        <v>1.0412332295070917E-2</v>
      </c>
      <c r="J7" s="21">
        <v>0.16644088131725576</v>
      </c>
      <c r="K7" s="18">
        <v>0</v>
      </c>
      <c r="L7" s="18">
        <v>0</v>
      </c>
      <c r="M7" s="42">
        <v>6.2650549493326099E-3</v>
      </c>
      <c r="N7" s="21">
        <v>0.18751061652730708</v>
      </c>
      <c r="O7" s="18">
        <v>0</v>
      </c>
      <c r="P7" s="18">
        <v>0</v>
      </c>
      <c r="Q7" s="42">
        <v>4.9540931713745453E-3</v>
      </c>
    </row>
    <row r="8" spans="1:17" ht="13.15" customHeight="1" x14ac:dyDescent="0.2">
      <c r="A8" s="39" t="s">
        <v>329</v>
      </c>
      <c r="B8" s="40">
        <v>5054</v>
      </c>
      <c r="C8" s="18">
        <v>1040</v>
      </c>
      <c r="D8" s="18">
        <v>0</v>
      </c>
      <c r="E8" s="19">
        <v>6094</v>
      </c>
      <c r="F8" s="18">
        <v>4284.7523760000004</v>
      </c>
      <c r="G8" s="18">
        <v>906</v>
      </c>
      <c r="H8" s="18">
        <v>0</v>
      </c>
      <c r="I8" s="19">
        <v>5190.7523760000004</v>
      </c>
      <c r="J8" s="18">
        <v>3792.9291800000001</v>
      </c>
      <c r="K8" s="18">
        <v>821</v>
      </c>
      <c r="L8" s="18">
        <v>0</v>
      </c>
      <c r="M8" s="19">
        <v>4613.9291800000001</v>
      </c>
      <c r="N8" s="18">
        <v>2662.0132400000002</v>
      </c>
      <c r="O8" s="18">
        <v>946</v>
      </c>
      <c r="P8" s="18">
        <v>0</v>
      </c>
      <c r="Q8" s="19">
        <v>3608.0132400000002</v>
      </c>
    </row>
    <row r="9" spans="1:17" ht="13.15" customHeight="1" x14ac:dyDescent="0.2">
      <c r="A9" s="39" t="s">
        <v>145</v>
      </c>
      <c r="B9" s="41">
        <v>0.25629059038846141</v>
      </c>
      <c r="C9" s="21">
        <v>3.1405145674775842E-2</v>
      </c>
      <c r="D9" s="18">
        <v>0</v>
      </c>
      <c r="E9" s="20">
        <v>2.137335218173397E-2</v>
      </c>
      <c r="F9" s="21">
        <v>0.26348870395813057</v>
      </c>
      <c r="G9" s="21">
        <v>2.5719006454439475E-2</v>
      </c>
      <c r="H9" s="18">
        <v>0</v>
      </c>
      <c r="I9" s="42">
        <v>1.7491209903022945E-2</v>
      </c>
      <c r="J9" s="21">
        <v>0.33705204244161041</v>
      </c>
      <c r="K9" s="21">
        <v>2.5632521504790631E-2</v>
      </c>
      <c r="L9" s="18">
        <v>0</v>
      </c>
      <c r="M9" s="42">
        <v>1.5433272741606593E-2</v>
      </c>
      <c r="N9" s="21">
        <v>0.34002434866229858</v>
      </c>
      <c r="O9" s="21">
        <v>5.7881495624302025E-2</v>
      </c>
      <c r="P9" s="18">
        <v>0</v>
      </c>
      <c r="Q9" s="42">
        <v>1.2176044791902553E-2</v>
      </c>
    </row>
    <row r="10" spans="1:17" ht="13.15" customHeight="1" x14ac:dyDescent="0.2">
      <c r="A10" s="39" t="s">
        <v>330</v>
      </c>
      <c r="B10" s="40">
        <v>11178</v>
      </c>
      <c r="C10" s="18">
        <v>32065</v>
      </c>
      <c r="D10" s="18">
        <v>41801</v>
      </c>
      <c r="E10" s="19">
        <v>85044</v>
      </c>
      <c r="F10" s="18">
        <v>8801.7820879999999</v>
      </c>
      <c r="G10" s="18">
        <v>31172</v>
      </c>
      <c r="H10" s="18">
        <v>53660</v>
      </c>
      <c r="I10" s="19">
        <v>93633.782088000007</v>
      </c>
      <c r="J10" s="18">
        <v>5509.7219349999996</v>
      </c>
      <c r="K10" s="18">
        <v>28206</v>
      </c>
      <c r="L10" s="18">
        <v>57757</v>
      </c>
      <c r="M10" s="19">
        <v>91472.721935000009</v>
      </c>
      <c r="N10" s="18">
        <v>3633.655796</v>
      </c>
      <c r="O10" s="18">
        <v>13110</v>
      </c>
      <c r="P10" s="18">
        <v>69420</v>
      </c>
      <c r="Q10" s="19">
        <v>86163.655796000006</v>
      </c>
    </row>
    <row r="11" spans="1:17" ht="13.15" customHeight="1" x14ac:dyDescent="0.2">
      <c r="A11" s="39" t="s">
        <v>145</v>
      </c>
      <c r="B11" s="41">
        <v>0.56684135721452744</v>
      </c>
      <c r="C11" s="21">
        <v>0.96827499621316104</v>
      </c>
      <c r="D11" s="21">
        <v>0.1799556579202273</v>
      </c>
      <c r="E11" s="42">
        <v>0.29827295092605571</v>
      </c>
      <c r="F11" s="21">
        <v>0.54226118649919575</v>
      </c>
      <c r="G11" s="21">
        <v>0.88489279160903678</v>
      </c>
      <c r="H11" s="21">
        <v>0.21877573652323523</v>
      </c>
      <c r="I11" s="42">
        <v>0.31551652205324116</v>
      </c>
      <c r="J11" s="21">
        <v>0.48961183912141792</v>
      </c>
      <c r="K11" s="21">
        <v>0.8796222917955232</v>
      </c>
      <c r="L11" s="21">
        <v>0.22589830137243475</v>
      </c>
      <c r="M11" s="42">
        <v>0.30596990351724362</v>
      </c>
      <c r="N11" s="21">
        <v>0.46413422244957958</v>
      </c>
      <c r="O11" s="21">
        <v>0.80214207995200792</v>
      </c>
      <c r="P11" s="21">
        <v>0.25508179372988227</v>
      </c>
      <c r="Q11" s="42">
        <v>0.29077845967277272</v>
      </c>
    </row>
    <row r="12" spans="1:17" ht="13.15" customHeight="1" x14ac:dyDescent="0.2">
      <c r="A12" s="39" t="s">
        <v>331</v>
      </c>
      <c r="B12" s="40">
        <v>96</v>
      </c>
      <c r="C12" s="18">
        <v>10.59229083</v>
      </c>
      <c r="D12" s="18">
        <v>190484</v>
      </c>
      <c r="E12" s="19">
        <v>190590.59229083001</v>
      </c>
      <c r="F12" s="18">
        <v>85.082492000000002</v>
      </c>
      <c r="G12" s="18">
        <v>3148.86623237</v>
      </c>
      <c r="H12" s="18">
        <v>191614</v>
      </c>
      <c r="I12" s="19">
        <v>194847.94872437001</v>
      </c>
      <c r="J12" s="18">
        <v>77.593791999999993</v>
      </c>
      <c r="K12" s="18">
        <v>3002.6229868200003</v>
      </c>
      <c r="L12" s="18">
        <v>197920</v>
      </c>
      <c r="M12" s="19">
        <v>201000.21677882</v>
      </c>
      <c r="N12" s="18">
        <v>65.221013999999997</v>
      </c>
      <c r="O12" s="18">
        <v>2287.7380080900002</v>
      </c>
      <c r="P12" s="18">
        <v>202728</v>
      </c>
      <c r="Q12" s="19">
        <v>205080.95902209001</v>
      </c>
    </row>
    <row r="13" spans="1:17" ht="13.15" customHeight="1" x14ac:dyDescent="0.2">
      <c r="A13" s="39" t="s">
        <v>145</v>
      </c>
      <c r="B13" s="43">
        <v>4.8682027458037784E-3</v>
      </c>
      <c r="C13" s="44">
        <v>1.3198581120632139E-3</v>
      </c>
      <c r="D13" s="44">
        <v>0.82004434207977273</v>
      </c>
      <c r="E13" s="45">
        <v>0.66945419290403363</v>
      </c>
      <c r="F13" s="44">
        <v>5.2321052838849077E-3</v>
      </c>
      <c r="G13" s="44">
        <v>8.9388201936523776E-2</v>
      </c>
      <c r="H13" s="44">
        <v>0.78122426347676477</v>
      </c>
      <c r="I13" s="45">
        <v>0.65657656606183812</v>
      </c>
      <c r="J13" s="44">
        <v>6.8952371197158729E-3</v>
      </c>
      <c r="K13" s="44">
        <v>9.3745186699686164E-2</v>
      </c>
      <c r="L13" s="44">
        <v>0.77410169862756528</v>
      </c>
      <c r="M13" s="45">
        <v>0.67333176879181722</v>
      </c>
      <c r="N13" s="44">
        <v>8.3308123608147999E-3</v>
      </c>
      <c r="O13" s="44">
        <v>0.13997642442369004</v>
      </c>
      <c r="P13" s="44">
        <v>0.74491820627011773</v>
      </c>
      <c r="Q13" s="45">
        <v>0.69209140236395028</v>
      </c>
    </row>
    <row r="14" spans="1:17" ht="13.15" customHeight="1" x14ac:dyDescent="0.2">
      <c r="A14" s="46" t="s">
        <v>6</v>
      </c>
      <c r="B14" s="47">
        <v>19719.80318255</v>
      </c>
      <c r="C14" s="48">
        <v>33115.592290829998</v>
      </c>
      <c r="D14" s="48">
        <v>232285</v>
      </c>
      <c r="E14" s="49">
        <v>285121.39547337999</v>
      </c>
      <c r="F14" s="48">
        <v>16261.616956</v>
      </c>
      <c r="G14" s="48">
        <v>35226.866232369997</v>
      </c>
      <c r="H14" s="48">
        <v>245274</v>
      </c>
      <c r="I14" s="49">
        <v>296763.48318837001</v>
      </c>
      <c r="J14" s="48">
        <v>11253.244907</v>
      </c>
      <c r="K14" s="48">
        <v>32029.622986819999</v>
      </c>
      <c r="L14" s="48">
        <v>255677</v>
      </c>
      <c r="M14" s="49">
        <v>298959.86789381999</v>
      </c>
      <c r="N14" s="48">
        <v>7828.89005</v>
      </c>
      <c r="O14" s="48">
        <v>16343.73800809</v>
      </c>
      <c r="P14" s="48">
        <v>272149</v>
      </c>
      <c r="Q14" s="49">
        <v>296320.62805808999</v>
      </c>
    </row>
    <row r="15" spans="1:17" x14ac:dyDescent="0.2">
      <c r="A15" s="1" t="s">
        <v>17</v>
      </c>
    </row>
    <row r="16" spans="1:17" ht="22.5" customHeight="1" x14ac:dyDescent="0.2">
      <c r="A16" s="591" t="s">
        <v>444</v>
      </c>
      <c r="B16" s="591"/>
      <c r="C16" s="347"/>
      <c r="D16" s="347"/>
      <c r="E16" s="347"/>
      <c r="F16" s="347"/>
      <c r="G16" s="347"/>
      <c r="H16" s="347"/>
      <c r="I16" s="347"/>
      <c r="J16" s="347"/>
      <c r="K16" s="347"/>
      <c r="L16" s="347"/>
      <c r="M16" s="347"/>
      <c r="N16" s="347"/>
      <c r="O16" s="347"/>
      <c r="P16" s="347"/>
      <c r="Q16" s="347"/>
    </row>
  </sheetData>
  <mergeCells count="6">
    <mergeCell ref="A2:Q2"/>
    <mergeCell ref="A16:B16"/>
    <mergeCell ref="B4:E4"/>
    <mergeCell ref="F4:I4"/>
    <mergeCell ref="J4:M4"/>
    <mergeCell ref="N4:Q4"/>
  </mergeCells>
  <hyperlinks>
    <hyperlink ref="A2:B2" location="Índice!A1" display="Tabela 29 - Composição e evolução da estrutura do ativo agregado, a 31 de dezembro (2014-2017)"/>
  </hyperlinks>
  <pageMargins left="0.7" right="0.7" top="0.75" bottom="0.75" header="0.3" footer="0.3"/>
  <pageSetup paperSize="9" scale="79" orientation="landscape" horizontalDpi="360" verticalDpi="360"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topLeftCell="A13" workbookViewId="0">
      <selection activeCell="H24" sqref="H24"/>
    </sheetView>
  </sheetViews>
  <sheetFormatPr defaultColWidth="9.28515625" defaultRowHeight="15" x14ac:dyDescent="0.25"/>
  <cols>
    <col min="1" max="1" width="61"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472</v>
      </c>
      <c r="B2" s="576"/>
      <c r="C2" s="576"/>
      <c r="D2" s="576"/>
      <c r="E2" s="576"/>
      <c r="F2" s="56"/>
    </row>
    <row r="3" spans="1:6" s="34" customFormat="1" ht="13.15" customHeight="1" x14ac:dyDescent="0.2"/>
    <row r="4" spans="1:6" s="34" customFormat="1" ht="13.15" customHeight="1" x14ac:dyDescent="0.2">
      <c r="A4" s="11"/>
      <c r="B4" s="176">
        <v>2019</v>
      </c>
      <c r="C4" s="513">
        <v>2020</v>
      </c>
      <c r="D4" s="556">
        <v>2021</v>
      </c>
      <c r="E4" s="13">
        <v>2022</v>
      </c>
    </row>
    <row r="5" spans="1:6" s="34" customFormat="1" ht="13.15" customHeight="1" x14ac:dyDescent="0.2">
      <c r="A5" s="14" t="s">
        <v>332</v>
      </c>
      <c r="B5" s="15"/>
      <c r="C5" s="15"/>
      <c r="D5" s="15"/>
      <c r="E5" s="16"/>
    </row>
    <row r="6" spans="1:6" s="34" customFormat="1" ht="13.15" customHeight="1" x14ac:dyDescent="0.2">
      <c r="A6" s="17" t="s">
        <v>21</v>
      </c>
      <c r="B6" s="18">
        <v>27</v>
      </c>
      <c r="C6" s="18">
        <v>29</v>
      </c>
      <c r="D6" s="18">
        <v>78</v>
      </c>
      <c r="E6" s="19">
        <v>256</v>
      </c>
    </row>
    <row r="7" spans="1:6" s="34" customFormat="1" ht="13.15" customHeight="1" x14ac:dyDescent="0.2">
      <c r="A7" s="17" t="s">
        <v>223</v>
      </c>
      <c r="B7" s="517">
        <v>0</v>
      </c>
      <c r="C7" s="21">
        <v>7.4074074074074181E-2</v>
      </c>
      <c r="D7" s="21">
        <v>1.6896551724137931</v>
      </c>
      <c r="E7" s="20">
        <v>2.2948717948717947</v>
      </c>
    </row>
    <row r="8" spans="1:6" s="34" customFormat="1" ht="13.15" customHeight="1" x14ac:dyDescent="0.2">
      <c r="A8" s="17" t="s">
        <v>341</v>
      </c>
      <c r="B8" s="21">
        <v>1.3557697538922164E-4</v>
      </c>
      <c r="C8" s="21">
        <v>1.4258059095703703E-4</v>
      </c>
      <c r="D8" s="21">
        <v>3.7398592739575266E-4</v>
      </c>
      <c r="E8" s="20">
        <v>1.2322356838552363E-3</v>
      </c>
    </row>
    <row r="9" spans="1:6" s="34" customFormat="1" ht="13.15" customHeight="1" x14ac:dyDescent="0.2">
      <c r="A9" s="14" t="s">
        <v>333</v>
      </c>
      <c r="B9" s="22"/>
      <c r="C9" s="22"/>
      <c r="D9" s="22"/>
      <c r="E9" s="23"/>
    </row>
    <row r="10" spans="1:6" s="34" customFormat="1" ht="13.15" customHeight="1" x14ac:dyDescent="0.2">
      <c r="A10" s="17" t="s">
        <v>21</v>
      </c>
      <c r="B10" s="18">
        <v>12395</v>
      </c>
      <c r="C10" s="18">
        <v>10160</v>
      </c>
      <c r="D10" s="18">
        <v>7987</v>
      </c>
      <c r="E10" s="19">
        <v>7146</v>
      </c>
    </row>
    <row r="11" spans="1:6" s="34" customFormat="1" ht="13.15" customHeight="1" x14ac:dyDescent="0.2">
      <c r="A11" s="17" t="s">
        <v>223</v>
      </c>
      <c r="B11" s="517">
        <v>0</v>
      </c>
      <c r="C11" s="21">
        <v>-0.18031464300121014</v>
      </c>
      <c r="D11" s="21">
        <v>-0.21387795275590549</v>
      </c>
      <c r="E11" s="20">
        <v>-0.10517090271691498</v>
      </c>
    </row>
    <row r="12" spans="1:6" s="34" customFormat="1" ht="13.15" customHeight="1" x14ac:dyDescent="0.2">
      <c r="A12" s="17" t="s">
        <v>341</v>
      </c>
      <c r="B12" s="21">
        <v>6.2239874442570453E-2</v>
      </c>
      <c r="C12" s="21">
        <v>4.9952372555982623E-2</v>
      </c>
      <c r="D12" s="21">
        <v>3.8295200027049697E-2</v>
      </c>
      <c r="E12" s="20">
        <v>3.4267659270480054E-2</v>
      </c>
    </row>
    <row r="13" spans="1:6" s="34" customFormat="1" ht="13.15" customHeight="1" x14ac:dyDescent="0.2">
      <c r="A13" s="14" t="s">
        <v>334</v>
      </c>
      <c r="B13" s="24"/>
      <c r="C13" s="24"/>
      <c r="D13" s="24"/>
      <c r="E13" s="25"/>
    </row>
    <row r="14" spans="1:6" s="34" customFormat="1" ht="13.15" customHeight="1" x14ac:dyDescent="0.2">
      <c r="A14" s="17" t="s">
        <v>21</v>
      </c>
      <c r="B14" s="18">
        <v>79589</v>
      </c>
      <c r="C14" s="18">
        <v>84372</v>
      </c>
      <c r="D14" s="18">
        <v>86815</v>
      </c>
      <c r="E14" s="19">
        <v>86650</v>
      </c>
    </row>
    <row r="15" spans="1:6" s="34" customFormat="1" ht="13.15" customHeight="1" x14ac:dyDescent="0.2">
      <c r="A15" s="17" t="s">
        <v>223</v>
      </c>
      <c r="B15" s="517">
        <v>0</v>
      </c>
      <c r="C15" s="21">
        <v>6.0082924990576769E-2</v>
      </c>
      <c r="D15" s="21">
        <v>2.8931399042336325E-2</v>
      </c>
      <c r="E15" s="20">
        <v>-1.8775989771117052E-3</v>
      </c>
    </row>
    <row r="16" spans="1:6" s="34" customFormat="1" ht="13.15" customHeight="1" x14ac:dyDescent="0.2">
      <c r="A16" s="17" t="s">
        <v>341</v>
      </c>
      <c r="B16" s="21">
        <v>0.39965079523067221</v>
      </c>
      <c r="C16" s="21">
        <v>0.41482102138714233</v>
      </c>
      <c r="D16" s="21">
        <v>0.41624154250009582</v>
      </c>
      <c r="E16" s="20">
        <v>0.41546000780566622</v>
      </c>
    </row>
    <row r="17" spans="1:10" s="34" customFormat="1" ht="13.15" customHeight="1" x14ac:dyDescent="0.2">
      <c r="A17" s="14" t="s">
        <v>335</v>
      </c>
      <c r="B17" s="24"/>
      <c r="C17" s="24"/>
      <c r="D17" s="24"/>
      <c r="E17" s="25"/>
    </row>
    <row r="18" spans="1:10" s="34" customFormat="1" ht="13.15" customHeight="1" x14ac:dyDescent="0.2">
      <c r="A18" s="17" t="s">
        <v>21</v>
      </c>
      <c r="B18" s="18">
        <v>89728.447528439981</v>
      </c>
      <c r="C18" s="18">
        <v>94324.982243649982</v>
      </c>
      <c r="D18" s="18">
        <v>98580.297315329968</v>
      </c>
      <c r="E18" s="19">
        <v>102550.49790360001</v>
      </c>
      <c r="F18" s="500"/>
      <c r="H18" s="500"/>
      <c r="I18" s="500"/>
      <c r="J18" s="347"/>
    </row>
    <row r="19" spans="1:10" s="34" customFormat="1" ht="13.15" customHeight="1" x14ac:dyDescent="0.2">
      <c r="A19" s="17" t="s">
        <v>223</v>
      </c>
      <c r="B19" s="517">
        <v>0</v>
      </c>
      <c r="C19" s="21">
        <v>5.1227173118682412E-2</v>
      </c>
      <c r="D19" s="21">
        <v>4.5113340818746517E-2</v>
      </c>
      <c r="E19" s="20">
        <v>4.0273773729556872E-2</v>
      </c>
    </row>
    <row r="20" spans="1:10" s="34" customFormat="1" ht="13.15" customHeight="1" x14ac:dyDescent="0.2">
      <c r="A20" s="17" t="s">
        <v>341</v>
      </c>
      <c r="B20" s="21">
        <v>0.45055968601023599</v>
      </c>
      <c r="C20" s="21">
        <v>0.46375557621764268</v>
      </c>
      <c r="D20" s="21">
        <v>0.4726621014669577</v>
      </c>
      <c r="E20" s="20">
        <v>0.49169798799197484</v>
      </c>
    </row>
    <row r="21" spans="1:10" s="34" customFormat="1" ht="13.15" customHeight="1" x14ac:dyDescent="0.2">
      <c r="A21" s="14" t="s">
        <v>336</v>
      </c>
      <c r="B21" s="24"/>
      <c r="C21" s="24"/>
      <c r="D21" s="24"/>
      <c r="E21" s="25"/>
    </row>
    <row r="22" spans="1:10" s="34" customFormat="1" ht="13.15" customHeight="1" x14ac:dyDescent="0.2">
      <c r="A22" s="17" t="s">
        <v>21</v>
      </c>
      <c r="B22" s="18">
        <v>17409.411800269452</v>
      </c>
      <c r="C22" s="18">
        <v>14508.760238020621</v>
      </c>
      <c r="D22" s="18">
        <v>15107</v>
      </c>
      <c r="E22" s="19">
        <v>15213.914581523224</v>
      </c>
    </row>
    <row r="23" spans="1:10" s="34" customFormat="1" ht="13.15" customHeight="1" x14ac:dyDescent="0.2">
      <c r="A23" s="17" t="s">
        <v>223</v>
      </c>
      <c r="B23" s="517">
        <v>0</v>
      </c>
      <c r="C23" s="21">
        <v>-0.16661398992261978</v>
      </c>
      <c r="D23" s="21">
        <v>4.1143410343662756E-2</v>
      </c>
      <c r="E23" s="20">
        <v>7.1638167469707525E-3</v>
      </c>
    </row>
    <row r="24" spans="1:10" s="34" customFormat="1" ht="13.15" customHeight="1" x14ac:dyDescent="0.2">
      <c r="A24" s="17" t="s">
        <v>341</v>
      </c>
      <c r="B24" s="21">
        <v>8.7419088710590981E-2</v>
      </c>
      <c r="C24" s="21">
        <v>7.133336582037729E-2</v>
      </c>
      <c r="D24" s="21">
        <v>7.2427170078501149E-2</v>
      </c>
      <c r="E24" s="20">
        <v>7.2946025052445213E-2</v>
      </c>
    </row>
    <row r="25" spans="1:10" s="34" customFormat="1" ht="13.15" customHeight="1" x14ac:dyDescent="0.2">
      <c r="A25" s="26" t="s">
        <v>337</v>
      </c>
      <c r="B25" s="27">
        <v>199148.85932870943</v>
      </c>
      <c r="C25" s="27">
        <v>203394</v>
      </c>
      <c r="D25" s="27">
        <v>208563.99742940126</v>
      </c>
      <c r="E25" s="28">
        <v>211816</v>
      </c>
      <c r="F25" s="347"/>
      <c r="G25" s="567"/>
      <c r="H25" s="500"/>
    </row>
    <row r="26" spans="1:10" s="34" customFormat="1" ht="13.15" customHeight="1" x14ac:dyDescent="0.2">
      <c r="A26" s="26" t="s">
        <v>338</v>
      </c>
      <c r="B26" s="27">
        <v>-8557.7782963083464</v>
      </c>
      <c r="C26" s="519">
        <v>-8546</v>
      </c>
      <c r="D26" s="519">
        <v>-7564</v>
      </c>
      <c r="E26" s="32">
        <v>-6735</v>
      </c>
      <c r="H26" s="500"/>
    </row>
    <row r="27" spans="1:10" s="34" customFormat="1" ht="13.15" customHeight="1" x14ac:dyDescent="0.2">
      <c r="A27" s="26" t="s">
        <v>339</v>
      </c>
      <c r="B27" s="27">
        <v>190591.08103240107</v>
      </c>
      <c r="C27" s="519">
        <v>194848</v>
      </c>
      <c r="D27" s="519">
        <v>200999.99742940126</v>
      </c>
      <c r="E27" s="32">
        <v>205081</v>
      </c>
    </row>
    <row r="28" spans="1:10" s="34" customFormat="1" ht="13.15" customHeight="1" x14ac:dyDescent="0.2">
      <c r="A28" s="29" t="s">
        <v>340</v>
      </c>
      <c r="B28" s="518">
        <v>0</v>
      </c>
      <c r="C28" s="44">
        <v>2.2334001288055516E-2</v>
      </c>
      <c r="D28" s="44">
        <v>3.157467912829115E-2</v>
      </c>
      <c r="E28" s="31">
        <v>2.0315498049477521E-2</v>
      </c>
    </row>
    <row r="29" spans="1:10" ht="13.15" customHeight="1" x14ac:dyDescent="0.25">
      <c r="A29" s="1" t="s">
        <v>17</v>
      </c>
      <c r="B29" s="1"/>
      <c r="C29" s="1"/>
      <c r="D29" s="1"/>
    </row>
    <row r="30" spans="1:10" ht="13.15" customHeight="1" x14ac:dyDescent="0.25">
      <c r="A30" s="570" t="s">
        <v>444</v>
      </c>
      <c r="B30" s="570"/>
      <c r="C30" s="570"/>
      <c r="D30" s="570"/>
      <c r="E30" s="570"/>
      <c r="F30" s="570"/>
      <c r="G30" s="570"/>
      <c r="H30" s="570"/>
    </row>
  </sheetData>
  <mergeCells count="2">
    <mergeCell ref="A2:E2"/>
    <mergeCell ref="A30:H30"/>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election activeCell="B18" sqref="B18"/>
    </sheetView>
  </sheetViews>
  <sheetFormatPr defaultColWidth="9.28515625" defaultRowHeight="15" x14ac:dyDescent="0.25"/>
  <cols>
    <col min="1" max="1" width="61" style="2" customWidth="1"/>
    <col min="2" max="5" width="14.28515625" style="2" customWidth="1"/>
    <col min="6" max="16384" width="9.28515625" style="2"/>
  </cols>
  <sheetData>
    <row r="1" spans="1:11" s="34" customFormat="1" ht="13.15" customHeight="1" x14ac:dyDescent="0.2"/>
    <row r="2" spans="1:11" s="34" customFormat="1" ht="13.15" customHeight="1" x14ac:dyDescent="0.2">
      <c r="A2" s="576" t="s">
        <v>473</v>
      </c>
      <c r="B2" s="576"/>
      <c r="C2" s="576"/>
      <c r="D2" s="576"/>
      <c r="E2" s="576"/>
      <c r="F2" s="56"/>
    </row>
    <row r="3" spans="1:11" s="34" customFormat="1" ht="13.15" customHeight="1" x14ac:dyDescent="0.2"/>
    <row r="4" spans="1:11" s="34" customFormat="1" ht="13.15" customHeight="1" x14ac:dyDescent="0.2">
      <c r="A4" s="11"/>
      <c r="B4" s="501">
        <v>2019</v>
      </c>
      <c r="C4" s="513">
        <v>2020</v>
      </c>
      <c r="D4" s="556">
        <v>2021</v>
      </c>
      <c r="E4" s="13">
        <v>2022</v>
      </c>
    </row>
    <row r="5" spans="1:11" s="34" customFormat="1" ht="13.15" customHeight="1" x14ac:dyDescent="0.2">
      <c r="A5" s="14" t="s">
        <v>334</v>
      </c>
      <c r="B5" s="24"/>
      <c r="C5" s="24"/>
      <c r="D5" s="24"/>
      <c r="E5" s="25"/>
    </row>
    <row r="6" spans="1:11" s="34" customFormat="1" ht="13.15" customHeight="1" x14ac:dyDescent="0.2">
      <c r="A6" s="17" t="s">
        <v>21</v>
      </c>
      <c r="B6" s="18">
        <v>79589</v>
      </c>
      <c r="C6" s="18">
        <v>84372</v>
      </c>
      <c r="D6" s="18">
        <v>86815</v>
      </c>
      <c r="E6" s="19">
        <v>86650</v>
      </c>
    </row>
    <row r="7" spans="1:11" s="34" customFormat="1" ht="13.15" customHeight="1" x14ac:dyDescent="0.2">
      <c r="A7" s="17" t="s">
        <v>223</v>
      </c>
      <c r="B7" s="517">
        <v>0</v>
      </c>
      <c r="C7" s="21">
        <v>6.0082924990576769E-2</v>
      </c>
      <c r="D7" s="21">
        <v>2.8955103588868436E-2</v>
      </c>
      <c r="E7" s="20">
        <v>-1.9005932154582128E-3</v>
      </c>
    </row>
    <row r="8" spans="1:11" s="34" customFormat="1" ht="13.15" customHeight="1" x14ac:dyDescent="0.2">
      <c r="A8" s="17" t="s">
        <v>406</v>
      </c>
      <c r="B8" s="21">
        <v>0.42623527247689619</v>
      </c>
      <c r="C8" s="21">
        <v>0.43669509465022427</v>
      </c>
      <c r="D8" s="21">
        <v>0.43298820517021741</v>
      </c>
      <c r="E8" s="20">
        <v>0.42389378980949383</v>
      </c>
    </row>
    <row r="9" spans="1:11" s="34" customFormat="1" ht="13.15" customHeight="1" x14ac:dyDescent="0.2">
      <c r="A9" s="14" t="s">
        <v>335</v>
      </c>
      <c r="B9" s="24"/>
      <c r="C9" s="24"/>
      <c r="D9" s="24"/>
      <c r="E9" s="25"/>
    </row>
    <row r="10" spans="1:11" s="34" customFormat="1" ht="13.15" customHeight="1" x14ac:dyDescent="0.2">
      <c r="A10" s="17" t="s">
        <v>21</v>
      </c>
      <c r="B10" s="18">
        <v>89728.447528439981</v>
      </c>
      <c r="C10" s="18">
        <v>94324.982243649982</v>
      </c>
      <c r="D10" s="18">
        <v>98580.297315329968</v>
      </c>
      <c r="E10" s="19">
        <v>102550.49790360001</v>
      </c>
      <c r="F10" s="500"/>
      <c r="H10" s="500"/>
      <c r="I10" s="500"/>
      <c r="J10" s="347"/>
    </row>
    <row r="11" spans="1:11" s="34" customFormat="1" ht="13.15" customHeight="1" x14ac:dyDescent="0.2">
      <c r="A11" s="17" t="s">
        <v>223</v>
      </c>
      <c r="B11" s="517">
        <v>0</v>
      </c>
      <c r="C11" s="21">
        <v>5.1227173118682412E-2</v>
      </c>
      <c r="D11" s="21">
        <v>4.5113340818746517E-2</v>
      </c>
      <c r="E11" s="20">
        <v>4.0273773729556872E-2</v>
      </c>
    </row>
    <row r="12" spans="1:11" s="34" customFormat="1" ht="13.15" customHeight="1" x14ac:dyDescent="0.2">
      <c r="A12" s="17" t="s">
        <v>406</v>
      </c>
      <c r="B12" s="21">
        <v>0.48053058526465003</v>
      </c>
      <c r="C12" s="21">
        <v>0.48821003471259961</v>
      </c>
      <c r="D12" s="21">
        <v>0.49166740770271411</v>
      </c>
      <c r="E12" s="20">
        <v>0.50167939068906597</v>
      </c>
    </row>
    <row r="13" spans="1:11" s="34" customFormat="1" ht="13.15" customHeight="1" x14ac:dyDescent="0.2">
      <c r="A13" s="14" t="s">
        <v>336</v>
      </c>
      <c r="B13" s="24"/>
      <c r="C13" s="24"/>
      <c r="D13" s="24"/>
      <c r="E13" s="25"/>
      <c r="I13" s="517"/>
      <c r="J13" s="21"/>
      <c r="K13" s="20"/>
    </row>
    <row r="14" spans="1:11" s="34" customFormat="1" ht="13.15" customHeight="1" x14ac:dyDescent="0.2">
      <c r="A14" s="17" t="s">
        <v>21</v>
      </c>
      <c r="B14" s="18">
        <v>17409.411800269452</v>
      </c>
      <c r="C14" s="18">
        <v>14508.760238020621</v>
      </c>
      <c r="D14" s="18">
        <v>15106.700114071322</v>
      </c>
      <c r="E14" s="19">
        <v>15213.914581523224</v>
      </c>
    </row>
    <row r="15" spans="1:11" s="34" customFormat="1" ht="13.15" customHeight="1" x14ac:dyDescent="0.2">
      <c r="A15" s="17" t="s">
        <v>223</v>
      </c>
      <c r="B15" s="517">
        <v>0</v>
      </c>
      <c r="C15" s="21">
        <v>-0.16661398992261978</v>
      </c>
      <c r="D15" s="21">
        <v>4.1212334220244617E-2</v>
      </c>
      <c r="E15" s="20">
        <v>7.0971467390179566E-3</v>
      </c>
    </row>
    <row r="16" spans="1:11" s="34" customFormat="1" ht="13.15" customHeight="1" x14ac:dyDescent="0.2">
      <c r="A16" s="17" t="s">
        <v>406</v>
      </c>
      <c r="B16" s="21">
        <v>9.3234142258453848E-2</v>
      </c>
      <c r="C16" s="21">
        <v>7.5094870637176139E-2</v>
      </c>
      <c r="D16" s="21">
        <v>7.5344387127068604E-2</v>
      </c>
      <c r="E16" s="20">
        <v>7.4426819501440269E-2</v>
      </c>
    </row>
    <row r="17" spans="1:8" s="34" customFormat="1" ht="13.15" customHeight="1" x14ac:dyDescent="0.2">
      <c r="A17" s="26" t="s">
        <v>432</v>
      </c>
      <c r="B17" s="27">
        <v>186727</v>
      </c>
      <c r="C17" s="27">
        <v>193205.7424816706</v>
      </c>
      <c r="D17" s="27">
        <v>200501.99742940126</v>
      </c>
      <c r="E17" s="28">
        <v>204414.41248512323</v>
      </c>
      <c r="F17" s="347"/>
    </row>
    <row r="18" spans="1:8" s="34" customFormat="1" ht="13.15" customHeight="1" x14ac:dyDescent="0.2">
      <c r="A18" s="26" t="s">
        <v>223</v>
      </c>
      <c r="B18" s="27">
        <v>0</v>
      </c>
      <c r="C18" s="563">
        <v>3.46915729460473E-2</v>
      </c>
      <c r="D18" s="563">
        <v>3.7764172296394616E-2</v>
      </c>
      <c r="E18" s="564">
        <v>1.9513097654299205E-2</v>
      </c>
      <c r="F18" s="347"/>
    </row>
    <row r="19" spans="1:8" s="34" customFormat="1" ht="13.15" customHeight="1" x14ac:dyDescent="0.2">
      <c r="A19" s="26" t="s">
        <v>338</v>
      </c>
      <c r="B19" s="27">
        <v>-8460.0032277083465</v>
      </c>
      <c r="C19" s="519">
        <v>-8270</v>
      </c>
      <c r="D19" s="519">
        <v>-7543</v>
      </c>
      <c r="E19" s="32">
        <v>-6704</v>
      </c>
    </row>
    <row r="20" spans="1:8" s="34" customFormat="1" ht="13.15" customHeight="1" x14ac:dyDescent="0.2">
      <c r="A20" s="26" t="s">
        <v>339</v>
      </c>
      <c r="B20" s="27">
        <v>178267</v>
      </c>
      <c r="C20" s="519">
        <v>184935.7424816706</v>
      </c>
      <c r="D20" s="519">
        <v>192958.99742940126</v>
      </c>
      <c r="E20" s="32">
        <v>197710.41248512323</v>
      </c>
    </row>
    <row r="21" spans="1:8" s="34" customFormat="1" ht="13.15" customHeight="1" x14ac:dyDescent="0.2">
      <c r="A21" s="29" t="s">
        <v>340</v>
      </c>
      <c r="B21" s="30">
        <v>0</v>
      </c>
      <c r="C21" s="44">
        <v>3.7403750325530893E-2</v>
      </c>
      <c r="D21" s="44">
        <v>4.3384014577527497E-2</v>
      </c>
      <c r="E21" s="31">
        <v>2.46239621837816E-2</v>
      </c>
    </row>
    <row r="22" spans="1:8" ht="13.15" customHeight="1" x14ac:dyDescent="0.25">
      <c r="A22" s="1" t="s">
        <v>17</v>
      </c>
      <c r="B22" s="1"/>
      <c r="C22" s="1"/>
      <c r="D22" s="1"/>
    </row>
    <row r="23" spans="1:8" ht="13.15" customHeight="1" x14ac:dyDescent="0.25">
      <c r="A23" s="591" t="s">
        <v>444</v>
      </c>
      <c r="B23" s="591"/>
      <c r="C23" s="591"/>
      <c r="D23" s="591"/>
      <c r="E23" s="591"/>
      <c r="F23" s="33"/>
      <c r="G23" s="33"/>
      <c r="H23" s="33"/>
    </row>
  </sheetData>
  <mergeCells count="2">
    <mergeCell ref="A2:E2"/>
    <mergeCell ref="A23:E23"/>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zoomScaleNormal="100" workbookViewId="0">
      <selection activeCell="E35" sqref="E35"/>
    </sheetView>
  </sheetViews>
  <sheetFormatPr defaultColWidth="9.28515625" defaultRowHeight="15" x14ac:dyDescent="0.25"/>
  <cols>
    <col min="1" max="1" width="61"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474</v>
      </c>
      <c r="B2" s="576"/>
      <c r="C2" s="576"/>
      <c r="D2" s="576"/>
      <c r="E2" s="576"/>
      <c r="F2" s="56"/>
    </row>
    <row r="3" spans="1:6" s="34" customFormat="1" ht="13.15" customHeight="1" x14ac:dyDescent="0.2"/>
    <row r="4" spans="1:6" s="34" customFormat="1" ht="13.15" customHeight="1" x14ac:dyDescent="0.2">
      <c r="A4" s="11"/>
      <c r="B4" s="176">
        <v>2019</v>
      </c>
      <c r="C4" s="513">
        <v>2020</v>
      </c>
      <c r="D4" s="556">
        <v>2021</v>
      </c>
      <c r="E4" s="13">
        <v>2022</v>
      </c>
    </row>
    <row r="5" spans="1:6" s="34" customFormat="1" ht="13.15" customHeight="1" x14ac:dyDescent="0.2">
      <c r="A5" s="14" t="s">
        <v>356</v>
      </c>
      <c r="B5" s="15"/>
      <c r="C5" s="15"/>
      <c r="D5" s="15"/>
      <c r="E5" s="16"/>
    </row>
    <row r="6" spans="1:6" s="34" customFormat="1" ht="13.15" customHeight="1" x14ac:dyDescent="0.2">
      <c r="A6" s="17" t="s">
        <v>21</v>
      </c>
      <c r="B6" s="18">
        <v>7581.0185871035246</v>
      </c>
      <c r="C6" s="18">
        <v>5803.2154260208899</v>
      </c>
      <c r="D6" s="18">
        <v>5452.7840096399977</v>
      </c>
      <c r="E6" s="19">
        <v>5739.1654375499947</v>
      </c>
    </row>
    <row r="7" spans="1:6" s="34" customFormat="1" ht="13.15" customHeight="1" x14ac:dyDescent="0.2">
      <c r="A7" s="17" t="s">
        <v>223</v>
      </c>
      <c r="B7" s="517">
        <v>0</v>
      </c>
      <c r="C7" s="21">
        <v>-0.23450716294337415</v>
      </c>
      <c r="D7" s="21">
        <v>-6.038573284899984E-2</v>
      </c>
      <c r="E7" s="20">
        <v>5.2520222221108082E-2</v>
      </c>
    </row>
    <row r="8" spans="1:6" s="34" customFormat="1" ht="13.15" customHeight="1" x14ac:dyDescent="0.2">
      <c r="A8" s="17" t="s">
        <v>341</v>
      </c>
      <c r="B8" s="21">
        <v>3.8067056256295917E-2</v>
      </c>
      <c r="C8" s="21">
        <v>2.8531971128234804E-2</v>
      </c>
      <c r="D8" s="21">
        <v>2.6144380426008428E-2</v>
      </c>
      <c r="E8" s="20">
        <v>2.7517489095815577E-2</v>
      </c>
    </row>
    <row r="9" spans="1:6" s="34" customFormat="1" ht="13.15" customHeight="1" x14ac:dyDescent="0.2">
      <c r="A9" s="14" t="s">
        <v>357</v>
      </c>
      <c r="B9" s="22"/>
      <c r="C9" s="22"/>
      <c r="D9" s="22"/>
      <c r="E9" s="23"/>
    </row>
    <row r="10" spans="1:6" s="34" customFormat="1" ht="13.15" customHeight="1" x14ac:dyDescent="0.2">
      <c r="A10" s="17" t="s">
        <v>21</v>
      </c>
      <c r="B10" s="18">
        <v>2209.6230839300001</v>
      </c>
      <c r="C10" s="18">
        <v>2095.3725952200002</v>
      </c>
      <c r="D10" s="18">
        <v>2145.3945844300001</v>
      </c>
      <c r="E10" s="19">
        <v>2287.8029117000001</v>
      </c>
    </row>
    <row r="11" spans="1:6" s="34" customFormat="1" ht="13.15" customHeight="1" x14ac:dyDescent="0.2">
      <c r="A11" s="17" t="s">
        <v>223</v>
      </c>
      <c r="B11" s="517">
        <v>0</v>
      </c>
      <c r="C11" s="21">
        <v>-5.1705872164765632E-2</v>
      </c>
      <c r="D11" s="21">
        <v>2.3872598755997343E-2</v>
      </c>
      <c r="E11" s="20">
        <v>6.63786178559016E-2</v>
      </c>
    </row>
    <row r="12" spans="1:6" s="34" customFormat="1" ht="13.15" customHeight="1" x14ac:dyDescent="0.2">
      <c r="A12" s="17" t="s">
        <v>341</v>
      </c>
      <c r="B12" s="21">
        <v>1.1095322518304326E-2</v>
      </c>
      <c r="C12" s="21">
        <v>1.0302066354738883E-2</v>
      </c>
      <c r="D12" s="21">
        <v>1.0548003451183223E-2</v>
      </c>
      <c r="E12" s="20">
        <v>1.1248165341412047E-2</v>
      </c>
    </row>
    <row r="13" spans="1:6" s="34" customFormat="1" ht="13.15" customHeight="1" x14ac:dyDescent="0.2">
      <c r="A13" s="14" t="s">
        <v>358</v>
      </c>
      <c r="B13" s="24"/>
      <c r="C13" s="24"/>
      <c r="D13" s="24"/>
      <c r="E13" s="25"/>
    </row>
    <row r="14" spans="1:6" s="34" customFormat="1" ht="13.15" customHeight="1" x14ac:dyDescent="0.2">
      <c r="A14" s="17" t="s">
        <v>21</v>
      </c>
      <c r="B14" s="18">
        <v>7454.0929289099995</v>
      </c>
      <c r="C14" s="18">
        <v>7872.5560156700003</v>
      </c>
      <c r="D14" s="18">
        <v>8217.6277792500005</v>
      </c>
      <c r="E14" s="19">
        <v>9170.4467869599994</v>
      </c>
    </row>
    <row r="15" spans="1:6" s="34" customFormat="1" ht="13.15" customHeight="1" x14ac:dyDescent="0.2">
      <c r="A15" s="17" t="s">
        <v>223</v>
      </c>
      <c r="B15" s="517">
        <v>0</v>
      </c>
      <c r="C15" s="21">
        <v>5.6138700006949316E-2</v>
      </c>
      <c r="D15" s="21">
        <v>4.3832239858712763E-2</v>
      </c>
      <c r="E15" s="20">
        <v>0.11594818277312635</v>
      </c>
    </row>
    <row r="16" spans="1:6" s="34" customFormat="1" ht="13.15" customHeight="1" x14ac:dyDescent="0.2">
      <c r="A16" s="17" t="s">
        <v>341</v>
      </c>
      <c r="B16" s="21">
        <v>3.7429716284720096E-2</v>
      </c>
      <c r="C16" s="21">
        <v>3.8706049052968435E-2</v>
      </c>
      <c r="D16" s="21">
        <v>3.9400934729896121E-2</v>
      </c>
      <c r="E16" s="20">
        <v>4.3969401511390137E-2</v>
      </c>
    </row>
    <row r="17" spans="1:7" s="34" customFormat="1" ht="13.15" customHeight="1" x14ac:dyDescent="0.2">
      <c r="A17" s="14" t="s">
        <v>359</v>
      </c>
      <c r="B17" s="24"/>
      <c r="C17" s="24"/>
      <c r="D17" s="24"/>
      <c r="E17" s="25"/>
    </row>
    <row r="18" spans="1:7" s="34" customFormat="1" ht="13.15" customHeight="1" x14ac:dyDescent="0.2">
      <c r="A18" s="17" t="s">
        <v>21</v>
      </c>
      <c r="B18" s="18">
        <v>6636.3385273099993</v>
      </c>
      <c r="C18" s="18">
        <v>8761.3916417</v>
      </c>
      <c r="D18" s="18">
        <v>8700.4345677900001</v>
      </c>
      <c r="E18" s="19">
        <v>8079.9343980199992</v>
      </c>
    </row>
    <row r="19" spans="1:7" s="34" customFormat="1" ht="13.15" customHeight="1" x14ac:dyDescent="0.2">
      <c r="A19" s="17" t="s">
        <v>223</v>
      </c>
      <c r="B19" s="517">
        <v>0</v>
      </c>
      <c r="C19" s="21">
        <v>0.32021469454051177</v>
      </c>
      <c r="D19" s="21">
        <v>-6.9574647958748903E-3</v>
      </c>
      <c r="E19" s="20">
        <v>-7.1318296222485644E-2</v>
      </c>
    </row>
    <row r="20" spans="1:7" s="34" customFormat="1" ht="13.15" customHeight="1" x14ac:dyDescent="0.2">
      <c r="A20" s="17" t="s">
        <v>341</v>
      </c>
      <c r="B20" s="21">
        <v>3.3323473508518907E-2</v>
      </c>
      <c r="C20" s="21">
        <v>4.3076080243939281E-2</v>
      </c>
      <c r="D20" s="21">
        <v>4.1715841084069234E-2</v>
      </c>
      <c r="E20" s="20">
        <v>3.8740738372465451E-2</v>
      </c>
    </row>
    <row r="21" spans="1:7" s="34" customFormat="1" ht="13.15" customHeight="1" x14ac:dyDescent="0.2">
      <c r="A21" s="14" t="s">
        <v>360</v>
      </c>
      <c r="B21" s="24"/>
      <c r="C21" s="24"/>
      <c r="D21" s="24"/>
      <c r="E21" s="25"/>
    </row>
    <row r="22" spans="1:7" s="34" customFormat="1" ht="13.15" customHeight="1" x14ac:dyDescent="0.2">
      <c r="A22" s="17" t="s">
        <v>21</v>
      </c>
      <c r="B22" s="18">
        <v>467.32622443999998</v>
      </c>
      <c r="C22" s="18">
        <v>439.22403613</v>
      </c>
      <c r="D22" s="18">
        <v>69.474632990000003</v>
      </c>
      <c r="E22" s="19">
        <v>53.346767989999996</v>
      </c>
    </row>
    <row r="23" spans="1:7" s="34" customFormat="1" ht="13.15" customHeight="1" x14ac:dyDescent="0.2">
      <c r="A23" s="17" t="s">
        <v>223</v>
      </c>
      <c r="B23" s="517">
        <v>0</v>
      </c>
      <c r="C23" s="21">
        <v>-6.0133985298332027E-2</v>
      </c>
      <c r="D23" s="21">
        <v>-0.84182415515748976</v>
      </c>
      <c r="E23" s="20">
        <v>-0.23214034109861958</v>
      </c>
    </row>
    <row r="24" spans="1:7" s="34" customFormat="1" ht="13.15" customHeight="1" x14ac:dyDescent="0.2">
      <c r="A24" s="17" t="s">
        <v>341</v>
      </c>
      <c r="B24" s="21">
        <v>2.3466152300513966E-3</v>
      </c>
      <c r="C24" s="21">
        <v>2.1594799775132125E-3</v>
      </c>
      <c r="D24" s="21">
        <v>3.3310896445498407E-4</v>
      </c>
      <c r="E24" s="20">
        <v>2.5578093582339615E-4</v>
      </c>
    </row>
    <row r="25" spans="1:7" s="34" customFormat="1" ht="13.15" customHeight="1" x14ac:dyDescent="0.2">
      <c r="A25" s="14" t="s">
        <v>361</v>
      </c>
      <c r="B25" s="24"/>
      <c r="C25" s="24"/>
      <c r="D25" s="24"/>
      <c r="E25" s="25"/>
    </row>
    <row r="26" spans="1:7" s="34" customFormat="1" ht="13.15" customHeight="1" x14ac:dyDescent="0.2">
      <c r="A26" s="17" t="s">
        <v>21</v>
      </c>
      <c r="B26" s="18">
        <v>172503.39858292995</v>
      </c>
      <c r="C26" s="18">
        <v>176093.4269001912</v>
      </c>
      <c r="D26" s="18">
        <v>181974.94158626004</v>
      </c>
      <c r="E26" s="19">
        <v>183733.59853845998</v>
      </c>
    </row>
    <row r="27" spans="1:7" s="34" customFormat="1" ht="13.15" customHeight="1" x14ac:dyDescent="0.2">
      <c r="A27" s="17" t="s">
        <v>223</v>
      </c>
      <c r="B27" s="517">
        <v>0</v>
      </c>
      <c r="C27" s="21">
        <v>2.0811348337206104E-2</v>
      </c>
      <c r="D27" s="21">
        <v>3.3399967219687632E-2</v>
      </c>
      <c r="E27" s="20">
        <v>9.664280899720934E-3</v>
      </c>
    </row>
    <row r="28" spans="1:7" s="34" customFormat="1" ht="13.15" customHeight="1" x14ac:dyDescent="0.2">
      <c r="A28" s="17" t="s">
        <v>341</v>
      </c>
      <c r="B28" s="21">
        <v>0.86620241103610929</v>
      </c>
      <c r="C28" s="21">
        <v>0.86577736708857711</v>
      </c>
      <c r="D28" s="21">
        <v>0.87251248030745876</v>
      </c>
      <c r="E28" s="20">
        <v>0.88094468600566223</v>
      </c>
    </row>
    <row r="29" spans="1:7" s="34" customFormat="1" ht="13.15" customHeight="1" x14ac:dyDescent="0.2">
      <c r="A29" s="14" t="s">
        <v>362</v>
      </c>
      <c r="B29" s="24"/>
      <c r="C29" s="24"/>
      <c r="D29" s="24"/>
      <c r="E29" s="25"/>
    </row>
    <row r="30" spans="1:7" s="34" customFormat="1" ht="13.15" customHeight="1" x14ac:dyDescent="0.2">
      <c r="A30" s="17" t="s">
        <v>21</v>
      </c>
      <c r="B30" s="18">
        <v>2297.2651308899999</v>
      </c>
      <c r="C30" s="18">
        <v>2329.2417584099999</v>
      </c>
      <c r="D30" s="18">
        <v>2004.62781369</v>
      </c>
      <c r="E30" s="19">
        <v>2753.2650943499998</v>
      </c>
    </row>
    <row r="31" spans="1:7" s="34" customFormat="1" ht="13.15" customHeight="1" x14ac:dyDescent="0.2">
      <c r="A31" s="17" t="s">
        <v>223</v>
      </c>
      <c r="B31" s="517">
        <v>0</v>
      </c>
      <c r="C31" s="21">
        <v>1.3919432759427197E-2</v>
      </c>
      <c r="D31" s="21">
        <v>-0.13936464239830115</v>
      </c>
      <c r="E31" s="20">
        <v>0.37345450140290759</v>
      </c>
    </row>
    <row r="32" spans="1:7" s="34" customFormat="1" ht="13.15" customHeight="1" x14ac:dyDescent="0.2">
      <c r="A32" s="17" t="s">
        <v>341</v>
      </c>
      <c r="B32" s="21">
        <v>1.153540516600008E-2</v>
      </c>
      <c r="C32" s="21">
        <v>1.145190273372315E-2</v>
      </c>
      <c r="D32" s="21">
        <v>9.6115584407916229E-3</v>
      </c>
      <c r="E32" s="20">
        <v>1.3201038206002366E-2</v>
      </c>
      <c r="G32" s="552"/>
    </row>
    <row r="33" spans="1:8" s="34" customFormat="1" ht="13.15" customHeight="1" x14ac:dyDescent="0.2">
      <c r="A33" s="26" t="s">
        <v>337</v>
      </c>
      <c r="B33" s="27">
        <v>199149.06306551347</v>
      </c>
      <c r="C33" s="27">
        <v>203394</v>
      </c>
      <c r="D33" s="27">
        <v>208564.28497405004</v>
      </c>
      <c r="E33" s="28">
        <v>211816</v>
      </c>
      <c r="G33" s="552"/>
    </row>
    <row r="34" spans="1:8" s="34" customFormat="1" ht="13.15" customHeight="1" x14ac:dyDescent="0.2">
      <c r="A34" s="26" t="s">
        <v>338</v>
      </c>
      <c r="B34" s="27">
        <v>-8557.7782963083464</v>
      </c>
      <c r="C34" s="27">
        <v>-8546</v>
      </c>
      <c r="D34" s="27">
        <v>-7564</v>
      </c>
      <c r="E34" s="28">
        <v>-6735</v>
      </c>
      <c r="G34" s="552"/>
    </row>
    <row r="35" spans="1:8" s="34" customFormat="1" ht="13.15" customHeight="1" x14ac:dyDescent="0.2">
      <c r="A35" s="26" t="s">
        <v>339</v>
      </c>
      <c r="B35" s="27">
        <v>190591</v>
      </c>
      <c r="C35" s="27">
        <v>194848</v>
      </c>
      <c r="D35" s="27">
        <v>201000.28497405004</v>
      </c>
      <c r="E35" s="28">
        <v>205081</v>
      </c>
      <c r="G35" s="552"/>
    </row>
    <row r="36" spans="1:8" s="34" customFormat="1" ht="13.15" customHeight="1" x14ac:dyDescent="0.2">
      <c r="A36" s="29" t="s">
        <v>340</v>
      </c>
      <c r="B36" s="518">
        <v>0</v>
      </c>
      <c r="C36" s="44">
        <v>2.2325896398637912E-2</v>
      </c>
      <c r="D36" s="44">
        <v>3.1577817844835154E-2</v>
      </c>
      <c r="E36" s="31">
        <v>2.0309796881665898E-2</v>
      </c>
      <c r="G36" s="552"/>
    </row>
    <row r="37" spans="1:8" ht="13.15" customHeight="1" x14ac:dyDescent="0.25">
      <c r="A37" s="1" t="s">
        <v>17</v>
      </c>
      <c r="B37" s="1"/>
      <c r="C37" s="1"/>
      <c r="D37" s="1"/>
      <c r="G37" s="552"/>
    </row>
    <row r="38" spans="1:8" ht="13.15" customHeight="1" x14ac:dyDescent="0.25">
      <c r="A38" s="591" t="s">
        <v>444</v>
      </c>
      <c r="B38" s="591"/>
      <c r="C38" s="591"/>
      <c r="D38" s="591"/>
      <c r="E38" s="591"/>
      <c r="F38" s="33"/>
      <c r="G38" s="553"/>
      <c r="H38" s="33"/>
    </row>
  </sheetData>
  <mergeCells count="2">
    <mergeCell ref="A2:E2"/>
    <mergeCell ref="A38:E38"/>
  </mergeCells>
  <hyperlinks>
    <hyperlink ref="A2:E2" location="Índice!A1" display="Tabela 32 - Composição dos empréstimos a clientes e imparidades, por contraparte, a 31 de dezembro de 2018"/>
  </hyperlinks>
  <pageMargins left="0.7" right="0.7" top="0.75" bottom="0.75" header="0.3" footer="0.3"/>
  <pageSetup paperSize="9" scale="98" orientation="landscape"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M25" sqref="M25"/>
    </sheetView>
  </sheetViews>
  <sheetFormatPr defaultColWidth="9.28515625" defaultRowHeight="15" x14ac:dyDescent="0.25"/>
  <cols>
    <col min="1" max="1" width="57.28515625" style="2" bestFit="1" customWidth="1"/>
    <col min="2" max="8" width="13.42578125" style="2" customWidth="1"/>
    <col min="9" max="9" width="18" style="2" bestFit="1" customWidth="1"/>
    <col min="10" max="16384" width="9.28515625" style="2"/>
  </cols>
  <sheetData>
    <row r="1" spans="1:10" s="34" customFormat="1" ht="13.15" customHeight="1" x14ac:dyDescent="0.2"/>
    <row r="2" spans="1:10" s="34" customFormat="1" ht="13.15" customHeight="1" x14ac:dyDescent="0.2">
      <c r="A2" s="576" t="s">
        <v>475</v>
      </c>
      <c r="B2" s="576"/>
      <c r="C2" s="576"/>
      <c r="D2" s="576"/>
      <c r="E2" s="576"/>
      <c r="F2" s="576"/>
      <c r="G2" s="576"/>
      <c r="H2" s="576"/>
      <c r="I2" s="576"/>
      <c r="J2" s="56"/>
    </row>
    <row r="3" spans="1:10" s="34" customFormat="1" ht="13.15" customHeight="1" x14ac:dyDescent="0.2"/>
    <row r="4" spans="1:10" s="34" customFormat="1" ht="13.15" customHeight="1" x14ac:dyDescent="0.2">
      <c r="A4" s="11"/>
      <c r="B4" s="604">
        <v>2019</v>
      </c>
      <c r="C4" s="604"/>
      <c r="D4" s="606">
        <v>2020</v>
      </c>
      <c r="E4" s="607"/>
      <c r="F4" s="606">
        <v>2021</v>
      </c>
      <c r="G4" s="607"/>
      <c r="H4" s="604">
        <v>2022</v>
      </c>
      <c r="I4" s="605"/>
    </row>
    <row r="5" spans="1:10" s="34" customFormat="1" ht="13.15" customHeight="1" x14ac:dyDescent="0.2">
      <c r="A5" s="125"/>
      <c r="B5" s="458" t="s">
        <v>146</v>
      </c>
      <c r="C5" s="458" t="s">
        <v>145</v>
      </c>
      <c r="D5" s="458" t="s">
        <v>146</v>
      </c>
      <c r="E5" s="458" t="s">
        <v>145</v>
      </c>
      <c r="F5" s="458" t="s">
        <v>146</v>
      </c>
      <c r="G5" s="459" t="s">
        <v>145</v>
      </c>
      <c r="H5" s="458" t="s">
        <v>146</v>
      </c>
      <c r="I5" s="459" t="s">
        <v>145</v>
      </c>
    </row>
    <row r="6" spans="1:10" s="34" customFormat="1" ht="13.15" customHeight="1" x14ac:dyDescent="0.2">
      <c r="A6" s="57" t="s">
        <v>265</v>
      </c>
      <c r="B6" s="58"/>
      <c r="C6" s="58"/>
      <c r="D6" s="58"/>
      <c r="E6" s="58"/>
      <c r="F6" s="58"/>
      <c r="G6" s="58"/>
      <c r="H6" s="58"/>
      <c r="I6" s="16"/>
    </row>
    <row r="7" spans="1:10" s="34" customFormat="1" ht="13.15" customHeight="1" x14ac:dyDescent="0.2">
      <c r="A7" s="59" t="s">
        <v>239</v>
      </c>
      <c r="B7" s="60">
        <v>1846.3727573181045</v>
      </c>
      <c r="C7" s="61">
        <v>2.7427442458326588E-2</v>
      </c>
      <c r="D7" s="60">
        <v>1957.6753685609367</v>
      </c>
      <c r="E7" s="61">
        <v>2.7219510220688976E-2</v>
      </c>
      <c r="F7" s="60">
        <v>2091.6847091611971</v>
      </c>
      <c r="G7" s="61">
        <v>2.8453187095714271E-2</v>
      </c>
      <c r="H7" s="60">
        <v>2176.3297259485707</v>
      </c>
      <c r="I7" s="62">
        <v>2.97847699467381E-2</v>
      </c>
    </row>
    <row r="8" spans="1:10" s="34" customFormat="1" ht="13.15" customHeight="1" x14ac:dyDescent="0.2">
      <c r="A8" s="63" t="s">
        <v>240</v>
      </c>
      <c r="B8" s="64">
        <v>237.03899018534753</v>
      </c>
      <c r="C8" s="65">
        <v>3.5211596563696286E-3</v>
      </c>
      <c r="D8" s="64">
        <v>284.06614934995463</v>
      </c>
      <c r="E8" s="65">
        <v>3.9496545646721063E-3</v>
      </c>
      <c r="F8" s="64">
        <v>272.32465594534045</v>
      </c>
      <c r="G8" s="65">
        <v>3.7044322944331689E-3</v>
      </c>
      <c r="H8" s="64">
        <v>293.00294632544296</v>
      </c>
      <c r="I8" s="66">
        <v>4.009973877563992E-3</v>
      </c>
    </row>
    <row r="9" spans="1:10" s="34" customFormat="1" ht="13.15" customHeight="1" x14ac:dyDescent="0.2">
      <c r="A9" s="63" t="s">
        <v>241</v>
      </c>
      <c r="B9" s="64">
        <v>11355.797283998834</v>
      </c>
      <c r="C9" s="65">
        <v>0.1686877556770835</v>
      </c>
      <c r="D9" s="64">
        <v>12933.442602547457</v>
      </c>
      <c r="E9" s="65">
        <v>0.17982653240793264</v>
      </c>
      <c r="F9" s="64">
        <v>13997.52355795173</v>
      </c>
      <c r="G9" s="65">
        <v>0.19040831293870467</v>
      </c>
      <c r="H9" s="64">
        <v>14206.969139931585</v>
      </c>
      <c r="I9" s="66">
        <v>0.1944334548336126</v>
      </c>
    </row>
    <row r="10" spans="1:10" s="34" customFormat="1" ht="13.15" customHeight="1" x14ac:dyDescent="0.2">
      <c r="A10" s="63" t="s">
        <v>242</v>
      </c>
      <c r="B10" s="64">
        <v>2283.5168614986924</v>
      </c>
      <c r="C10" s="65">
        <v>3.3921117538771965E-2</v>
      </c>
      <c r="D10" s="64">
        <v>2401.9905217971987</v>
      </c>
      <c r="E10" s="65">
        <v>3.3397266272046769E-2</v>
      </c>
      <c r="F10" s="64">
        <v>2141.5065120758309</v>
      </c>
      <c r="G10" s="65">
        <v>2.9130913080690445E-2</v>
      </c>
      <c r="H10" s="64">
        <v>2178.5486670461969</v>
      </c>
      <c r="I10" s="66">
        <v>2.9815137886545266E-2</v>
      </c>
    </row>
    <row r="11" spans="1:10" s="34" customFormat="1" ht="13.15" customHeight="1" x14ac:dyDescent="0.2">
      <c r="A11" s="63" t="s">
        <v>243</v>
      </c>
      <c r="B11" s="64">
        <v>1022.3383157349265</v>
      </c>
      <c r="C11" s="65">
        <v>1.5186600439496893E-2</v>
      </c>
      <c r="D11" s="64">
        <v>1058.2671384435621</v>
      </c>
      <c r="E11" s="65">
        <v>1.4714141912230522E-2</v>
      </c>
      <c r="F11" s="64">
        <v>978.17579508206768</v>
      </c>
      <c r="G11" s="65">
        <v>1.3306125339095847E-2</v>
      </c>
      <c r="H11" s="64">
        <v>807.90696905504512</v>
      </c>
      <c r="I11" s="66">
        <v>1.1056837079768685E-2</v>
      </c>
    </row>
    <row r="12" spans="1:10" s="34" customFormat="1" ht="13.15" customHeight="1" x14ac:dyDescent="0.2">
      <c r="A12" s="63" t="s">
        <v>244</v>
      </c>
      <c r="B12" s="64">
        <v>7656.5825614327641</v>
      </c>
      <c r="C12" s="65">
        <v>0.11373677216520139</v>
      </c>
      <c r="D12" s="64">
        <v>7516.7856956507858</v>
      </c>
      <c r="E12" s="65">
        <v>0.10451335719665135</v>
      </c>
      <c r="F12" s="64">
        <v>6894.871295378096</v>
      </c>
      <c r="G12" s="65">
        <v>9.3790934221121156E-2</v>
      </c>
      <c r="H12" s="64">
        <v>6668.7314845675091</v>
      </c>
      <c r="I12" s="66">
        <v>9.1266792313760947E-2</v>
      </c>
    </row>
    <row r="13" spans="1:10" s="34" customFormat="1" ht="13.15" customHeight="1" x14ac:dyDescent="0.2">
      <c r="A13" s="63" t="s">
        <v>245</v>
      </c>
      <c r="B13" s="64">
        <v>9537.589719517935</v>
      </c>
      <c r="C13" s="65">
        <v>0.14167870067752347</v>
      </c>
      <c r="D13" s="64">
        <v>10989.422384956702</v>
      </c>
      <c r="E13" s="65">
        <v>0.15279688334980768</v>
      </c>
      <c r="F13" s="64">
        <v>11565.850990694009</v>
      </c>
      <c r="G13" s="65">
        <v>0.15733027100979188</v>
      </c>
      <c r="H13" s="64">
        <v>11894.672982211656</v>
      </c>
      <c r="I13" s="66">
        <v>0.16278787820739779</v>
      </c>
    </row>
    <row r="14" spans="1:10" s="34" customFormat="1" ht="13.15" customHeight="1" x14ac:dyDescent="0.2">
      <c r="A14" s="63" t="s">
        <v>246</v>
      </c>
      <c r="B14" s="64">
        <v>4260.9662598223822</v>
      </c>
      <c r="C14" s="65">
        <v>6.3295673338411809E-2</v>
      </c>
      <c r="D14" s="64">
        <v>4632.622294608027</v>
      </c>
      <c r="E14" s="65">
        <v>6.4411961207525278E-2</v>
      </c>
      <c r="F14" s="64">
        <v>4703.2508832537869</v>
      </c>
      <c r="G14" s="65">
        <v>6.3978321758143275E-2</v>
      </c>
      <c r="H14" s="64">
        <v>4779.1473262708523</v>
      </c>
      <c r="I14" s="66">
        <v>6.5406359136368122E-2</v>
      </c>
    </row>
    <row r="15" spans="1:10" s="34" customFormat="1" ht="13.15" customHeight="1" x14ac:dyDescent="0.2">
      <c r="A15" s="63" t="s">
        <v>247</v>
      </c>
      <c r="B15" s="64">
        <v>4679.9104693742993</v>
      </c>
      <c r="C15" s="65">
        <v>6.9518993171956478E-2</v>
      </c>
      <c r="D15" s="64">
        <v>5913.1875425960088</v>
      </c>
      <c r="E15" s="65">
        <v>8.2216935114660078E-2</v>
      </c>
      <c r="F15" s="64">
        <v>6669.9449983152535</v>
      </c>
      <c r="G15" s="65">
        <v>9.0731261802498506E-2</v>
      </c>
      <c r="H15" s="64">
        <v>6316.8996945925401</v>
      </c>
      <c r="I15" s="66">
        <v>8.6451699821383177E-2</v>
      </c>
    </row>
    <row r="16" spans="1:10" s="34" customFormat="1" ht="13.15" customHeight="1" x14ac:dyDescent="0.2">
      <c r="A16" s="63" t="s">
        <v>248</v>
      </c>
      <c r="B16" s="64">
        <v>830.50690690290833</v>
      </c>
      <c r="C16" s="65">
        <v>1.2336989001835594E-2</v>
      </c>
      <c r="D16" s="64">
        <v>1001.5238775936846</v>
      </c>
      <c r="E16" s="65">
        <v>1.3925183848262123E-2</v>
      </c>
      <c r="F16" s="64">
        <v>1005.6259550626943</v>
      </c>
      <c r="G16" s="65">
        <v>1.367952986527287E-2</v>
      </c>
      <c r="H16" s="64">
        <v>986.03135406003878</v>
      </c>
      <c r="I16" s="66">
        <v>1.3494608234580964E-2</v>
      </c>
    </row>
    <row r="17" spans="1:12" s="34" customFormat="1" ht="13.15" customHeight="1" x14ac:dyDescent="0.2">
      <c r="A17" s="63" t="s">
        <v>249</v>
      </c>
      <c r="B17" s="64">
        <v>2166.4378472080853</v>
      </c>
      <c r="C17" s="65">
        <v>3.2181935721446238E-2</v>
      </c>
      <c r="D17" s="64">
        <v>1558.4022983758916</v>
      </c>
      <c r="E17" s="65">
        <v>2.1668019105623944E-2</v>
      </c>
      <c r="F17" s="64">
        <v>1566.2968588205379</v>
      </c>
      <c r="G17" s="65">
        <v>2.13063361682852E-2</v>
      </c>
      <c r="H17" s="64">
        <v>1468.1052746690705</v>
      </c>
      <c r="I17" s="66">
        <v>2.0092165880127456E-2</v>
      </c>
    </row>
    <row r="18" spans="1:12" s="34" customFormat="1" ht="13.15" customHeight="1" x14ac:dyDescent="0.2">
      <c r="A18" s="63" t="s">
        <v>250</v>
      </c>
      <c r="B18" s="64">
        <v>9054.7659690882138</v>
      </c>
      <c r="C18" s="65">
        <v>0.13450646496296503</v>
      </c>
      <c r="D18" s="64">
        <v>9576.8024009114743</v>
      </c>
      <c r="E18" s="65">
        <v>0.1331558209391725</v>
      </c>
      <c r="F18" s="64">
        <v>8853.9001656108649</v>
      </c>
      <c r="G18" s="65">
        <v>0.12043960394008263</v>
      </c>
      <c r="H18" s="64">
        <v>9538.5864032069076</v>
      </c>
      <c r="I18" s="66">
        <v>0.13054299550715942</v>
      </c>
    </row>
    <row r="19" spans="1:12" s="34" customFormat="1" ht="13.15" customHeight="1" x14ac:dyDescent="0.2">
      <c r="A19" s="63" t="s">
        <v>251</v>
      </c>
      <c r="B19" s="64">
        <v>3491.8045611324897</v>
      </c>
      <c r="C19" s="65">
        <v>5.1869953289006211E-2</v>
      </c>
      <c r="D19" s="64">
        <v>4156.0226201746</v>
      </c>
      <c r="E19" s="65">
        <v>5.7785321307083637E-2</v>
      </c>
      <c r="F19" s="64">
        <v>4444.5576801028465</v>
      </c>
      <c r="G19" s="65">
        <v>6.0459318116052735E-2</v>
      </c>
      <c r="H19" s="64">
        <v>4436.0118761424119</v>
      </c>
      <c r="I19" s="66">
        <v>6.0710282838374506E-2</v>
      </c>
    </row>
    <row r="20" spans="1:12" s="34" customFormat="1" ht="13.15" customHeight="1" x14ac:dyDescent="0.2">
      <c r="A20" s="63" t="s">
        <v>252</v>
      </c>
      <c r="B20" s="64">
        <v>1888.4482251225131</v>
      </c>
      <c r="C20" s="65">
        <v>2.8052463850967168E-2</v>
      </c>
      <c r="D20" s="64">
        <v>1952.2830726813565</v>
      </c>
      <c r="E20" s="65">
        <v>2.7144535761100663E-2</v>
      </c>
      <c r="F20" s="64">
        <v>1975.9865770677727</v>
      </c>
      <c r="G20" s="65">
        <v>2.687934540501366E-2</v>
      </c>
      <c r="H20" s="64">
        <v>1953.2082350039518</v>
      </c>
      <c r="I20" s="66">
        <v>2.673117829712621E-2</v>
      </c>
    </row>
    <row r="21" spans="1:12" s="34" customFormat="1" ht="13.15" customHeight="1" x14ac:dyDescent="0.2">
      <c r="A21" s="63" t="s">
        <v>253</v>
      </c>
      <c r="B21" s="64">
        <v>62.124330599096893</v>
      </c>
      <c r="C21" s="65">
        <v>9.2284263619863815E-4</v>
      </c>
      <c r="D21" s="64">
        <v>97.774142478726134</v>
      </c>
      <c r="E21" s="65">
        <v>1.3594512722888896E-3</v>
      </c>
      <c r="F21" s="64">
        <v>14.657657748458229</v>
      </c>
      <c r="G21" s="65">
        <v>1.9938811833121602E-4</v>
      </c>
      <c r="H21" s="64">
        <v>6.6210773845444146</v>
      </c>
      <c r="I21" s="66">
        <v>9.0614608782339451E-5</v>
      </c>
    </row>
    <row r="22" spans="1:12" s="34" customFormat="1" ht="13.15" customHeight="1" x14ac:dyDescent="0.2">
      <c r="A22" s="63" t="s">
        <v>254</v>
      </c>
      <c r="B22" s="64">
        <v>367.95846658084508</v>
      </c>
      <c r="C22" s="65">
        <v>5.4659383535637139E-3</v>
      </c>
      <c r="D22" s="64">
        <v>439.79871195340132</v>
      </c>
      <c r="E22" s="65">
        <v>6.1149594704566716E-3</v>
      </c>
      <c r="F22" s="64">
        <v>464.33900387586152</v>
      </c>
      <c r="G22" s="65">
        <v>6.3164034690561463E-3</v>
      </c>
      <c r="H22" s="64">
        <v>451.29512850851961</v>
      </c>
      <c r="I22" s="66">
        <v>6.1763258666382367E-3</v>
      </c>
    </row>
    <row r="23" spans="1:12" s="34" customFormat="1" ht="13.15" customHeight="1" x14ac:dyDescent="0.2">
      <c r="A23" s="63" t="s">
        <v>255</v>
      </c>
      <c r="B23" s="64">
        <v>1217.4184940350578</v>
      </c>
      <c r="C23" s="65">
        <v>1.8084471600062938E-2</v>
      </c>
      <c r="D23" s="64">
        <v>1499.954207670545</v>
      </c>
      <c r="E23" s="65">
        <v>2.0855357094402231E-2</v>
      </c>
      <c r="F23" s="64">
        <v>1542.4283532944869</v>
      </c>
      <c r="G23" s="65">
        <v>2.0981652887648625E-2</v>
      </c>
      <c r="H23" s="64">
        <v>1587.5414188105967</v>
      </c>
      <c r="I23" s="66">
        <v>2.172674267893045E-2</v>
      </c>
    </row>
    <row r="24" spans="1:12" s="34" customFormat="1" ht="13.15" customHeight="1" x14ac:dyDescent="0.2">
      <c r="A24" s="63" t="s">
        <v>256</v>
      </c>
      <c r="B24" s="64">
        <v>731.50165610019963</v>
      </c>
      <c r="C24" s="65">
        <v>1.0866288782337257E-2</v>
      </c>
      <c r="D24" s="64">
        <v>1048.9160161665686</v>
      </c>
      <c r="E24" s="65">
        <v>1.4584123946800105E-2</v>
      </c>
      <c r="F24" s="64">
        <v>997.46066250620572</v>
      </c>
      <c r="G24" s="65">
        <v>1.3568457390638687E-2</v>
      </c>
      <c r="H24" s="64">
        <v>759.64151846897892</v>
      </c>
      <c r="I24" s="66">
        <v>1.0396286739008595E-2</v>
      </c>
    </row>
    <row r="25" spans="1:12" s="34" customFormat="1" ht="13.15" customHeight="1" x14ac:dyDescent="0.2">
      <c r="A25" s="63" t="s">
        <v>257</v>
      </c>
      <c r="B25" s="67">
        <v>4627.3646205478653</v>
      </c>
      <c r="C25" s="68">
        <v>6.8738436678475553E-2</v>
      </c>
      <c r="D25" s="67">
        <v>2902.8335029380933</v>
      </c>
      <c r="E25" s="68">
        <v>4.0360985008594058E-2</v>
      </c>
      <c r="F25" s="67">
        <v>3332.8093144316663</v>
      </c>
      <c r="G25" s="68">
        <v>4.5336205099425118E-2</v>
      </c>
      <c r="H25" s="67">
        <v>2559.2911852185794</v>
      </c>
      <c r="I25" s="69">
        <v>3.502589624613317E-2</v>
      </c>
    </row>
    <row r="26" spans="1:12" s="34" customFormat="1" ht="13.15" customHeight="1" x14ac:dyDescent="0.2">
      <c r="A26" s="456" t="s">
        <v>266</v>
      </c>
      <c r="B26" s="565">
        <v>71199.983167673432</v>
      </c>
      <c r="C26" s="566"/>
      <c r="D26" s="565">
        <v>67283.544920200555</v>
      </c>
      <c r="E26" s="566"/>
      <c r="F26" s="565">
        <v>71921.770549454959</v>
      </c>
      <c r="G26" s="566"/>
      <c r="H26" s="565">
        <v>73513.1956263787</v>
      </c>
      <c r="I26" s="70"/>
    </row>
    <row r="27" spans="1:12" ht="13.15" customHeight="1" x14ac:dyDescent="0.25">
      <c r="A27" s="1" t="s">
        <v>17</v>
      </c>
      <c r="B27" s="1"/>
      <c r="C27" s="1"/>
      <c r="D27" s="1"/>
      <c r="E27" s="1"/>
      <c r="F27" s="1"/>
      <c r="G27" s="1"/>
      <c r="H27" s="1"/>
      <c r="I27" s="1"/>
      <c r="J27" s="1"/>
      <c r="K27" s="1"/>
      <c r="L27" s="1"/>
    </row>
    <row r="28" spans="1:12" ht="13.15" customHeight="1" x14ac:dyDescent="0.25">
      <c r="A28" s="603" t="s">
        <v>448</v>
      </c>
      <c r="B28" s="603"/>
      <c r="C28" s="603"/>
      <c r="D28" s="603"/>
      <c r="E28" s="603"/>
      <c r="F28" s="603"/>
      <c r="G28" s="603"/>
      <c r="H28" s="603"/>
      <c r="I28" s="603"/>
      <c r="J28" s="1"/>
      <c r="K28" s="1"/>
      <c r="L28" s="1"/>
    </row>
  </sheetData>
  <mergeCells count="6">
    <mergeCell ref="A2:I2"/>
    <mergeCell ref="A28:I28"/>
    <mergeCell ref="B4:C4"/>
    <mergeCell ref="H4:I4"/>
    <mergeCell ref="D4:E4"/>
    <mergeCell ref="F4:G4"/>
  </mergeCells>
  <hyperlinks>
    <hyperlink ref="A2:I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showGridLines="0" workbookViewId="0">
      <selection activeCell="Q7" sqref="Q7"/>
    </sheetView>
  </sheetViews>
  <sheetFormatPr defaultColWidth="9.28515625" defaultRowHeight="15" x14ac:dyDescent="0.25"/>
  <cols>
    <col min="1" max="1" width="34.5703125" style="2" bestFit="1" customWidth="1"/>
    <col min="2" max="4" width="14.28515625" style="2" customWidth="1"/>
    <col min="5" max="5" width="14.28515625" style="2" bestFit="1" customWidth="1"/>
    <col min="6" max="17" width="14.28515625" style="2" customWidth="1"/>
    <col min="18" max="16384" width="9.28515625" style="2"/>
  </cols>
  <sheetData>
    <row r="1" spans="1:19" s="34" customFormat="1" ht="13.15" customHeight="1" x14ac:dyDescent="0.2"/>
    <row r="2" spans="1:19" s="34" customFormat="1" ht="13.15" customHeight="1" x14ac:dyDescent="0.2">
      <c r="A2" s="576" t="s">
        <v>476</v>
      </c>
      <c r="B2" s="576"/>
      <c r="C2" s="576"/>
      <c r="D2" s="576"/>
      <c r="E2" s="576"/>
      <c r="F2" s="576"/>
      <c r="G2" s="576"/>
      <c r="H2" s="576"/>
      <c r="I2" s="576"/>
      <c r="J2" s="576"/>
      <c r="K2" s="576"/>
      <c r="L2" s="576"/>
      <c r="M2" s="576"/>
      <c r="N2" s="576"/>
      <c r="O2" s="576"/>
      <c r="P2" s="576"/>
      <c r="Q2" s="576"/>
    </row>
    <row r="3" spans="1:19" s="34" customFormat="1" ht="13.15" customHeight="1" x14ac:dyDescent="0.2"/>
    <row r="4" spans="1:19" s="34" customFormat="1" ht="13.15" customHeight="1" x14ac:dyDescent="0.2">
      <c r="A4" s="11"/>
      <c r="B4" s="608">
        <v>2019</v>
      </c>
      <c r="C4" s="609"/>
      <c r="D4" s="609"/>
      <c r="E4" s="610"/>
      <c r="F4" s="608">
        <v>2020</v>
      </c>
      <c r="G4" s="609"/>
      <c r="H4" s="609"/>
      <c r="I4" s="610"/>
      <c r="J4" s="608">
        <v>2021</v>
      </c>
      <c r="K4" s="609"/>
      <c r="L4" s="609"/>
      <c r="M4" s="611"/>
      <c r="N4" s="608">
        <v>2022</v>
      </c>
      <c r="O4" s="609"/>
      <c r="P4" s="609"/>
      <c r="Q4" s="611"/>
    </row>
    <row r="5" spans="1:19" s="34" customFormat="1" ht="38.25" x14ac:dyDescent="0.2">
      <c r="A5" s="460"/>
      <c r="B5" s="461" t="s">
        <v>6</v>
      </c>
      <c r="C5" s="461" t="s">
        <v>258</v>
      </c>
      <c r="D5" s="462" t="s">
        <v>238</v>
      </c>
      <c r="E5" s="462" t="s">
        <v>334</v>
      </c>
      <c r="F5" s="461" t="s">
        <v>6</v>
      </c>
      <c r="G5" s="461" t="s">
        <v>258</v>
      </c>
      <c r="H5" s="462" t="s">
        <v>238</v>
      </c>
      <c r="I5" s="462" t="s">
        <v>334</v>
      </c>
      <c r="J5" s="461" t="s">
        <v>6</v>
      </c>
      <c r="K5" s="461" t="s">
        <v>258</v>
      </c>
      <c r="L5" s="462" t="s">
        <v>238</v>
      </c>
      <c r="M5" s="462" t="s">
        <v>334</v>
      </c>
      <c r="N5" s="461" t="s">
        <v>6</v>
      </c>
      <c r="O5" s="461" t="s">
        <v>258</v>
      </c>
      <c r="P5" s="462" t="s">
        <v>238</v>
      </c>
      <c r="Q5" s="462" t="s">
        <v>334</v>
      </c>
    </row>
    <row r="6" spans="1:19" s="34" customFormat="1" ht="13.15" customHeight="1" x14ac:dyDescent="0.2">
      <c r="A6" s="39" t="s">
        <v>400</v>
      </c>
      <c r="B6" s="463">
        <v>13697.333413703151</v>
      </c>
      <c r="C6" s="463">
        <v>2200.56290777</v>
      </c>
      <c r="D6" s="463">
        <v>1301.5259822915602</v>
      </c>
      <c r="E6" s="463">
        <v>8998.6848296215921</v>
      </c>
      <c r="F6" s="463">
        <v>11232.017243124563</v>
      </c>
      <c r="G6" s="463">
        <v>1730.1176251000002</v>
      </c>
      <c r="H6" s="463">
        <v>1330.7450553432104</v>
      </c>
      <c r="I6" s="463">
        <v>7343.4752707413527</v>
      </c>
      <c r="J6" s="463">
        <v>9413.0898155720806</v>
      </c>
      <c r="K6" s="463">
        <v>1434.2083679</v>
      </c>
      <c r="L6" s="463">
        <v>1337.2966930900002</v>
      </c>
      <c r="M6" s="463">
        <v>6177.8658490920798</v>
      </c>
      <c r="N6" s="463">
        <v>7533.017894127609</v>
      </c>
      <c r="O6" s="463">
        <v>1023.96893677</v>
      </c>
      <c r="P6" s="463">
        <v>1185.9339598459103</v>
      </c>
      <c r="Q6" s="463">
        <v>5009.3107619317007</v>
      </c>
      <c r="S6" s="508">
        <f>+N6-J6</f>
        <v>-1880.0719214444716</v>
      </c>
    </row>
    <row r="7" spans="1:19" s="34" customFormat="1" ht="13.15" customHeight="1" x14ac:dyDescent="0.2">
      <c r="A7" s="39" t="s">
        <v>259</v>
      </c>
      <c r="B7" s="464">
        <v>6.2492948730101194E-2</v>
      </c>
      <c r="C7" s="464">
        <v>2.3961334798348027E-2</v>
      </c>
      <c r="D7" s="464">
        <v>8.5076337562201065E-2</v>
      </c>
      <c r="E7" s="464">
        <v>0.13371554427699422</v>
      </c>
      <c r="F7" s="464">
        <v>5.5223107910637545E-2</v>
      </c>
      <c r="G7" s="464">
        <v>1.8450778747246738E-2</v>
      </c>
      <c r="H7" s="464">
        <v>8.8343013336074791E-2</v>
      </c>
      <c r="I7" s="464">
        <v>0.10210364976895285</v>
      </c>
      <c r="J7" s="464">
        <v>4.5133014743158707E-2</v>
      </c>
      <c r="K7" s="464">
        <v>1.4567589187919705E-2</v>
      </c>
      <c r="L7" s="464">
        <v>8.7789493638884109E-2</v>
      </c>
      <c r="M7" s="464">
        <v>8.4037509137465896E-2</v>
      </c>
      <c r="N7" s="464">
        <v>3.5563180677785529E-2</v>
      </c>
      <c r="O7" s="464">
        <v>1.0033727470435089E-2</v>
      </c>
      <c r="P7" s="464">
        <v>7.5484943431597493E-2</v>
      </c>
      <c r="Q7" s="464">
        <v>6.8537036676764765E-2</v>
      </c>
      <c r="S7" s="271">
        <f>+Q7-M7</f>
        <v>-1.5500472460701131E-2</v>
      </c>
    </row>
    <row r="8" spans="1:19" s="34" customFormat="1" ht="13.15" customHeight="1" x14ac:dyDescent="0.2">
      <c r="A8" s="465" t="s">
        <v>260</v>
      </c>
      <c r="B8" s="466">
        <v>0.52765181745672174</v>
      </c>
      <c r="C8" s="466">
        <v>0.24018223491534099</v>
      </c>
      <c r="D8" s="466">
        <v>0.62178260935345109</v>
      </c>
      <c r="E8" s="466">
        <v>0.58919006819428121</v>
      </c>
      <c r="F8" s="466">
        <v>0.56665158000251237</v>
      </c>
      <c r="G8" s="466">
        <v>0.28810008140989252</v>
      </c>
      <c r="H8" s="466">
        <v>0.70965742363441642</v>
      </c>
      <c r="I8" s="466">
        <v>0.59076597645230833</v>
      </c>
      <c r="J8" s="466">
        <v>0.54287871238158669</v>
      </c>
      <c r="K8" s="466">
        <v>0.31628869172211438</v>
      </c>
      <c r="L8" s="466">
        <v>0.71312358139198573</v>
      </c>
      <c r="M8" s="466">
        <v>0.55407170020745156</v>
      </c>
      <c r="N8" s="466">
        <v>0.57797854681111493</v>
      </c>
      <c r="O8" s="466">
        <v>0.40779027806953072</v>
      </c>
      <c r="P8" s="466">
        <v>0.71186142282297948</v>
      </c>
      <c r="Q8" s="466">
        <v>0.58019779288742546</v>
      </c>
    </row>
    <row r="9" spans="1:19" ht="13.15" customHeight="1" x14ac:dyDescent="0.25">
      <c r="A9" s="1" t="s">
        <v>17</v>
      </c>
      <c r="B9" s="1"/>
      <c r="C9" s="1"/>
      <c r="D9" s="1"/>
    </row>
    <row r="10" spans="1:19" ht="13.15" customHeight="1" x14ac:dyDescent="0.25">
      <c r="A10" s="570" t="s">
        <v>444</v>
      </c>
      <c r="B10" s="570"/>
      <c r="C10" s="570"/>
      <c r="D10" s="570"/>
      <c r="E10" s="570"/>
      <c r="F10" s="511"/>
      <c r="G10" s="511"/>
      <c r="H10" s="511"/>
      <c r="I10" s="511"/>
      <c r="J10" s="8"/>
      <c r="N10" s="562"/>
    </row>
  </sheetData>
  <mergeCells count="6">
    <mergeCell ref="B4:E4"/>
    <mergeCell ref="A10:E10"/>
    <mergeCell ref="N4:Q4"/>
    <mergeCell ref="A2:Q2"/>
    <mergeCell ref="F4:I4"/>
    <mergeCell ref="J4:M4"/>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31"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B5" sqref="B5"/>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477</v>
      </c>
      <c r="B2" s="576"/>
      <c r="C2" s="576"/>
      <c r="D2" s="576"/>
      <c r="E2" s="576"/>
      <c r="F2" s="56"/>
    </row>
    <row r="3" spans="1:6" s="34" customFormat="1" ht="13.15" customHeight="1" x14ac:dyDescent="0.2"/>
    <row r="4" spans="1:6" s="34" customFormat="1" ht="13.15" customHeight="1" x14ac:dyDescent="0.2">
      <c r="A4" s="11"/>
      <c r="B4" s="501">
        <v>2019</v>
      </c>
      <c r="C4" s="513">
        <v>2020</v>
      </c>
      <c r="D4" s="556">
        <v>2021</v>
      </c>
      <c r="E4" s="13">
        <v>2022</v>
      </c>
    </row>
    <row r="5" spans="1:6" s="34" customFormat="1" ht="13.15" customHeight="1" x14ac:dyDescent="0.2">
      <c r="A5" s="14" t="s">
        <v>405</v>
      </c>
      <c r="B5" s="24"/>
      <c r="C5" s="24"/>
      <c r="D5" s="24"/>
      <c r="E5" s="25"/>
    </row>
    <row r="6" spans="1:6" s="34" customFormat="1" ht="13.15" customHeight="1" x14ac:dyDescent="0.2">
      <c r="A6" s="17" t="s">
        <v>21</v>
      </c>
      <c r="B6" s="18">
        <v>52074.702820592815</v>
      </c>
      <c r="C6" s="18">
        <v>59282.278845107852</v>
      </c>
      <c r="D6" s="18">
        <v>57919.764184280699</v>
      </c>
      <c r="E6" s="19">
        <v>55935.994690857297</v>
      </c>
    </row>
    <row r="7" spans="1:6" s="34" customFormat="1" ht="13.15" customHeight="1" x14ac:dyDescent="0.2">
      <c r="A7" s="17" t="s">
        <v>223</v>
      </c>
      <c r="B7" s="18">
        <v>0</v>
      </c>
      <c r="C7" s="21">
        <v>0.13840839475064315</v>
      </c>
      <c r="D7" s="21">
        <v>-2.2983506831562917E-2</v>
      </c>
      <c r="E7" s="20">
        <v>-3.4250303352612588E-2</v>
      </c>
    </row>
    <row r="8" spans="1:6" s="34" customFormat="1" ht="13.15" customHeight="1" x14ac:dyDescent="0.2">
      <c r="A8" s="17" t="s">
        <v>406</v>
      </c>
      <c r="B8" s="21">
        <v>0.61233268875280333</v>
      </c>
      <c r="C8" s="21">
        <v>0.63312259253245562</v>
      </c>
      <c r="D8" s="21">
        <v>0.63319115016596217</v>
      </c>
      <c r="E8" s="20">
        <v>0.64918434490153465</v>
      </c>
    </row>
    <row r="9" spans="1:6" s="34" customFormat="1" ht="13.15" customHeight="1" x14ac:dyDescent="0.2">
      <c r="A9" s="14" t="s">
        <v>407</v>
      </c>
      <c r="B9" s="24"/>
      <c r="C9" s="24"/>
      <c r="D9" s="24"/>
      <c r="E9" s="25"/>
    </row>
    <row r="10" spans="1:6" s="34" customFormat="1" ht="13.15" customHeight="1" x14ac:dyDescent="0.2">
      <c r="A10" s="17" t="s">
        <v>21</v>
      </c>
      <c r="B10" s="18">
        <v>32968.450643349068</v>
      </c>
      <c r="C10" s="18">
        <v>34353.476168106878</v>
      </c>
      <c r="D10" s="18">
        <v>33553.030672532557</v>
      </c>
      <c r="E10" s="19">
        <v>30228.504367859863</v>
      </c>
    </row>
    <row r="11" spans="1:6" s="34" customFormat="1" ht="13.15" customHeight="1" x14ac:dyDescent="0.2">
      <c r="A11" s="17" t="s">
        <v>223</v>
      </c>
      <c r="B11" s="18">
        <v>0</v>
      </c>
      <c r="C11" s="21">
        <v>4.2010634340719832E-2</v>
      </c>
      <c r="D11" s="21">
        <v>-2.3300276561748379E-2</v>
      </c>
      <c r="E11" s="20">
        <v>-9.9082742692279124E-2</v>
      </c>
    </row>
    <row r="12" spans="1:6" s="34" customFormat="1" ht="13.15" customHeight="1" x14ac:dyDescent="0.2">
      <c r="A12" s="17" t="s">
        <v>406</v>
      </c>
      <c r="B12" s="21">
        <v>0.38766731124719667</v>
      </c>
      <c r="C12" s="21">
        <v>0.36688808726266814</v>
      </c>
      <c r="D12" s="21">
        <v>0.36680884983403778</v>
      </c>
      <c r="E12" s="20">
        <v>0.35082726094097316</v>
      </c>
    </row>
    <row r="13" spans="1:6" s="34" customFormat="1" ht="13.15" customHeight="1" x14ac:dyDescent="0.2">
      <c r="A13" s="502" t="s">
        <v>21</v>
      </c>
      <c r="B13" s="30">
        <v>85043.153463941882</v>
      </c>
      <c r="C13" s="30">
        <v>93634.75501321473</v>
      </c>
      <c r="D13" s="30">
        <v>91472.794856813256</v>
      </c>
      <c r="E13" s="503">
        <v>86163.499058717163</v>
      </c>
    </row>
    <row r="14" spans="1:6" s="34" customFormat="1" ht="13.15" customHeight="1" x14ac:dyDescent="0.2">
      <c r="A14" s="504" t="s">
        <v>223</v>
      </c>
      <c r="B14" s="518">
        <v>0</v>
      </c>
      <c r="C14" s="520">
        <v>0.10102637542616133</v>
      </c>
      <c r="D14" s="520">
        <v>-2.3089291535993817E-2</v>
      </c>
      <c r="E14" s="521">
        <v>-5.8042348070888039E-2</v>
      </c>
    </row>
    <row r="15" spans="1:6" s="34" customFormat="1" ht="13.15" customHeight="1" x14ac:dyDescent="0.2">
      <c r="A15" s="505" t="s">
        <v>408</v>
      </c>
      <c r="B15" s="44">
        <v>0.15680530696534845</v>
      </c>
      <c r="C15" s="44">
        <v>0.16623674385422196</v>
      </c>
      <c r="D15" s="44">
        <v>0.15127607315499725</v>
      </c>
      <c r="E15" s="31">
        <v>0.1514686508241912</v>
      </c>
    </row>
    <row r="16" spans="1:6" ht="13.15" customHeight="1" x14ac:dyDescent="0.25">
      <c r="A16" s="1" t="s">
        <v>17</v>
      </c>
      <c r="B16" s="1"/>
      <c r="C16" s="1"/>
      <c r="D16" s="1"/>
    </row>
    <row r="17" spans="1:8" ht="13.15" customHeight="1" x14ac:dyDescent="0.25">
      <c r="A17" s="570" t="s">
        <v>444</v>
      </c>
      <c r="B17" s="570"/>
      <c r="C17" s="570"/>
      <c r="D17" s="570"/>
      <c r="E17" s="570"/>
      <c r="F17" s="570"/>
      <c r="G17" s="570"/>
      <c r="H17" s="570"/>
    </row>
    <row r="18" spans="1:8" ht="33" customHeight="1" x14ac:dyDescent="0.25">
      <c r="A18" s="3"/>
      <c r="B18" s="3"/>
      <c r="C18" s="3"/>
      <c r="D18" s="3"/>
      <c r="E18" s="3"/>
    </row>
  </sheetData>
  <mergeCells count="2">
    <mergeCell ref="A2:E2"/>
    <mergeCell ref="A17:H17"/>
  </mergeCells>
  <hyperlinks>
    <hyperlink ref="A2:I2" location="Índice!A1" display="Tabela 31 - Composição e evolução do crédito bruto a clientes, por destinatário, a 31 de dezembro (2016-2017)"/>
  </hyperlinks>
  <pageMargins left="0.7" right="0.7" top="0.75" bottom="0.75" header="0.3" footer="0.3"/>
  <pageSetup paperSize="9" orientation="portrait"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election activeCell="E38" sqref="E38"/>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478</v>
      </c>
      <c r="B2" s="576"/>
      <c r="C2" s="576"/>
      <c r="D2" s="576"/>
      <c r="E2" s="576"/>
      <c r="F2" s="56"/>
    </row>
    <row r="3" spans="1:6" s="34" customFormat="1" ht="13.15" customHeight="1" x14ac:dyDescent="0.2"/>
    <row r="4" spans="1:6" s="34" customFormat="1" ht="13.15" customHeight="1" x14ac:dyDescent="0.2">
      <c r="A4" s="11"/>
      <c r="B4" s="501">
        <v>2019</v>
      </c>
      <c r="C4" s="513">
        <v>2020</v>
      </c>
      <c r="D4" s="556">
        <v>2021</v>
      </c>
      <c r="E4" s="13">
        <v>2022</v>
      </c>
    </row>
    <row r="5" spans="1:6" s="34" customFormat="1" ht="13.15" customHeight="1" x14ac:dyDescent="0.2">
      <c r="A5" s="14" t="s">
        <v>289</v>
      </c>
      <c r="B5" s="15"/>
      <c r="C5" s="15"/>
      <c r="D5" s="15"/>
      <c r="E5" s="16"/>
    </row>
    <row r="6" spans="1:6" s="34" customFormat="1" ht="13.15" customHeight="1" x14ac:dyDescent="0.2">
      <c r="A6" s="17" t="s">
        <v>21</v>
      </c>
      <c r="B6" s="18">
        <v>279.69651388</v>
      </c>
      <c r="C6" s="18">
        <v>343.33634789999996</v>
      </c>
      <c r="D6" s="18">
        <v>250.07258941000001</v>
      </c>
      <c r="E6" s="19">
        <v>2319.5793573000001</v>
      </c>
    </row>
    <row r="7" spans="1:6" s="34" customFormat="1" ht="13.15" customHeight="1" x14ac:dyDescent="0.2">
      <c r="A7" s="17" t="s">
        <v>223</v>
      </c>
      <c r="B7" s="517">
        <v>0</v>
      </c>
      <c r="C7" s="21">
        <v>0.22753173837305596</v>
      </c>
      <c r="D7" s="21">
        <v>-0.27163962994434809</v>
      </c>
      <c r="E7" s="20">
        <v>8.2756241808533204</v>
      </c>
    </row>
    <row r="8" spans="1:6" s="34" customFormat="1" ht="13.15" customHeight="1" x14ac:dyDescent="0.2">
      <c r="A8" s="17" t="s">
        <v>415</v>
      </c>
      <c r="B8" s="21">
        <v>1.1181698126836535E-2</v>
      </c>
      <c r="C8" s="21">
        <v>1.3795450892918589E-2</v>
      </c>
      <c r="D8" s="21">
        <v>1.1210912492321401E-2</v>
      </c>
      <c r="E8" s="20">
        <v>0.10398821100320695</v>
      </c>
    </row>
    <row r="9" spans="1:6" s="34" customFormat="1" ht="13.15" customHeight="1" x14ac:dyDescent="0.2">
      <c r="A9" s="14" t="s">
        <v>409</v>
      </c>
      <c r="B9" s="22"/>
      <c r="C9" s="22"/>
      <c r="D9" s="22"/>
      <c r="E9" s="23"/>
    </row>
    <row r="10" spans="1:6" s="34" customFormat="1" ht="13.15" customHeight="1" x14ac:dyDescent="0.2">
      <c r="A10" s="17" t="s">
        <v>21</v>
      </c>
      <c r="B10" s="18">
        <v>99.247369000000006</v>
      </c>
      <c r="C10" s="18">
        <v>141.48187993000002</v>
      </c>
      <c r="D10" s="18">
        <v>61.230293129999993</v>
      </c>
      <c r="E10" s="19">
        <v>-495.33180900000002</v>
      </c>
    </row>
    <row r="11" spans="1:6" s="34" customFormat="1" ht="13.15" customHeight="1" x14ac:dyDescent="0.2">
      <c r="A11" s="17" t="s">
        <v>223</v>
      </c>
      <c r="B11" s="517">
        <v>0</v>
      </c>
      <c r="C11" s="21">
        <v>0.4255479148268404</v>
      </c>
      <c r="D11" s="21">
        <v>-0.56722166004371388</v>
      </c>
      <c r="E11" s="20">
        <v>-9.0896527466942754</v>
      </c>
    </row>
    <row r="12" spans="1:6" s="34" customFormat="1" ht="13.15" customHeight="1" x14ac:dyDescent="0.2">
      <c r="A12" s="17" t="s">
        <v>415</v>
      </c>
      <c r="B12" s="21">
        <v>3.9677080870478042E-3</v>
      </c>
      <c r="C12" s="21">
        <v>5.6848228821394751E-3</v>
      </c>
      <c r="D12" s="21">
        <v>2.7449928030063744E-3</v>
      </c>
      <c r="E12" s="20">
        <v>-2.2206038568496535E-2</v>
      </c>
    </row>
    <row r="13" spans="1:6" s="34" customFormat="1" ht="13.15" customHeight="1" x14ac:dyDescent="0.2">
      <c r="A13" s="14" t="s">
        <v>410</v>
      </c>
      <c r="B13" s="22"/>
      <c r="C13" s="22"/>
      <c r="D13" s="22"/>
      <c r="E13" s="23"/>
    </row>
    <row r="14" spans="1:6" s="34" customFormat="1" ht="13.15" customHeight="1" x14ac:dyDescent="0.2">
      <c r="A14" s="17" t="s">
        <v>21</v>
      </c>
      <c r="B14" s="18">
        <v>6685.5095228500004</v>
      </c>
      <c r="C14" s="18">
        <v>6307.2354351800004</v>
      </c>
      <c r="D14" s="18">
        <v>6137.0683531500008</v>
      </c>
      <c r="E14" s="19">
        <v>5770.2716620600004</v>
      </c>
    </row>
    <row r="15" spans="1:6" s="34" customFormat="1" ht="13.15" customHeight="1" x14ac:dyDescent="0.2">
      <c r="A15" s="17" t="s">
        <v>223</v>
      </c>
      <c r="B15" s="517">
        <v>0</v>
      </c>
      <c r="C15" s="21">
        <v>-5.6581190465307074E-2</v>
      </c>
      <c r="D15" s="21">
        <v>-2.6979662290843809E-2</v>
      </c>
      <c r="E15" s="20">
        <v>-5.976741173197675E-2</v>
      </c>
    </row>
    <row r="16" spans="1:6" s="34" customFormat="1" ht="13.15" customHeight="1" x14ac:dyDescent="0.2">
      <c r="A16" s="17" t="s">
        <v>415</v>
      </c>
      <c r="B16" s="21">
        <v>0.26727308206877559</v>
      </c>
      <c r="C16" s="21">
        <v>0.25342832836750667</v>
      </c>
      <c r="D16" s="21">
        <v>0.27512865935801112</v>
      </c>
      <c r="E16" s="20">
        <v>0.25868493149489408</v>
      </c>
    </row>
    <row r="17" spans="1:5" s="34" customFormat="1" ht="13.15" customHeight="1" x14ac:dyDescent="0.2">
      <c r="A17" s="14" t="s">
        <v>411</v>
      </c>
      <c r="B17" s="24"/>
      <c r="C17" s="24"/>
      <c r="D17" s="24"/>
      <c r="E17" s="25"/>
    </row>
    <row r="18" spans="1:5" s="34" customFormat="1" ht="13.15" customHeight="1" x14ac:dyDescent="0.2">
      <c r="A18" s="17" t="s">
        <v>21</v>
      </c>
      <c r="B18" s="18">
        <v>2120.3187938399997</v>
      </c>
      <c r="C18" s="18">
        <v>1985.7541930799996</v>
      </c>
      <c r="D18" s="18">
        <v>1930.2121502900002</v>
      </c>
      <c r="E18" s="19">
        <v>1890.2058391199996</v>
      </c>
    </row>
    <row r="19" spans="1:5" s="34" customFormat="1" ht="13.15" customHeight="1" x14ac:dyDescent="0.2">
      <c r="A19" s="17" t="s">
        <v>223</v>
      </c>
      <c r="B19" s="517">
        <v>0</v>
      </c>
      <c r="C19" s="21">
        <v>-6.3464324869892397E-2</v>
      </c>
      <c r="D19" s="21">
        <v>-2.7970250791137019E-2</v>
      </c>
      <c r="E19" s="20">
        <v>-2.0726380343212503E-2</v>
      </c>
    </row>
    <row r="20" spans="1:5" s="34" customFormat="1" ht="13.15" customHeight="1" x14ac:dyDescent="0.2">
      <c r="A20" s="17" t="s">
        <v>415</v>
      </c>
      <c r="B20" s="21">
        <v>8.4766035716658764E-2</v>
      </c>
      <c r="C20" s="21">
        <v>7.9788739594856967E-2</v>
      </c>
      <c r="D20" s="21">
        <v>8.6532632623075437E-2</v>
      </c>
      <c r="E20" s="20">
        <v>8.4739124367230093E-2</v>
      </c>
    </row>
    <row r="21" spans="1:5" s="34" customFormat="1" ht="13.15" customHeight="1" x14ac:dyDescent="0.2">
      <c r="A21" s="14" t="s">
        <v>412</v>
      </c>
      <c r="B21" s="24"/>
      <c r="C21" s="24"/>
      <c r="D21" s="24"/>
      <c r="E21" s="25"/>
    </row>
    <row r="22" spans="1:5" s="34" customFormat="1" ht="13.15" customHeight="1" x14ac:dyDescent="0.2">
      <c r="A22" s="17" t="s">
        <v>21</v>
      </c>
      <c r="B22" s="18">
        <v>393.01409531999997</v>
      </c>
      <c r="C22" s="18">
        <v>486.89475414999998</v>
      </c>
      <c r="D22" s="18">
        <v>553.48303604000012</v>
      </c>
      <c r="E22" s="19">
        <v>597.17473861999997</v>
      </c>
    </row>
    <row r="23" spans="1:5" s="34" customFormat="1" ht="13.15" customHeight="1" x14ac:dyDescent="0.2">
      <c r="A23" s="17" t="s">
        <v>223</v>
      </c>
      <c r="B23" s="517">
        <v>0</v>
      </c>
      <c r="C23" s="21">
        <v>0.23887351611030772</v>
      </c>
      <c r="D23" s="21">
        <v>0.13676114051844146</v>
      </c>
      <c r="E23" s="20">
        <v>7.893955141353648E-2</v>
      </c>
    </row>
    <row r="24" spans="1:5" s="34" customFormat="1" ht="13.15" customHeight="1" x14ac:dyDescent="0.2">
      <c r="A24" s="17" t="s">
        <v>415</v>
      </c>
      <c r="B24" s="21">
        <v>1.5711904708778129E-2</v>
      </c>
      <c r="C24" s="21">
        <v>1.9563709790646359E-2</v>
      </c>
      <c r="D24" s="21">
        <v>2.4812994889477812E-2</v>
      </c>
      <c r="E24" s="20">
        <v>2.6771721575279562E-2</v>
      </c>
    </row>
    <row r="25" spans="1:5" s="34" customFormat="1" ht="13.15" customHeight="1" x14ac:dyDescent="0.2">
      <c r="A25" s="14" t="s">
        <v>413</v>
      </c>
      <c r="B25" s="24"/>
      <c r="C25" s="24"/>
      <c r="D25" s="24"/>
      <c r="E25" s="25"/>
    </row>
    <row r="26" spans="1:5" s="34" customFormat="1" ht="13.15" customHeight="1" x14ac:dyDescent="0.2">
      <c r="A26" s="17" t="s">
        <v>21</v>
      </c>
      <c r="B26" s="18">
        <v>6921.4641686999985</v>
      </c>
      <c r="C26" s="18">
        <v>6359.4466600100004</v>
      </c>
      <c r="D26" s="18">
        <v>5993.6133379100002</v>
      </c>
      <c r="E26" s="19">
        <v>5831.0116121400006</v>
      </c>
    </row>
    <row r="27" spans="1:5" s="34" customFormat="1" ht="13.15" customHeight="1" x14ac:dyDescent="0.2">
      <c r="A27" s="17" t="s">
        <v>223</v>
      </c>
      <c r="B27" s="517">
        <v>0</v>
      </c>
      <c r="C27" s="21">
        <v>-8.1199222446535768E-2</v>
      </c>
      <c r="D27" s="21">
        <v>-5.752596753432393E-2</v>
      </c>
      <c r="E27" s="20">
        <v>-2.7129165096709373E-2</v>
      </c>
    </row>
    <row r="28" spans="1:5" s="34" customFormat="1" ht="13.15" customHeight="1" x14ac:dyDescent="0.2">
      <c r="A28" s="17" t="s">
        <v>415</v>
      </c>
      <c r="B28" s="21">
        <v>0.27670606921945295</v>
      </c>
      <c r="C28" s="21">
        <v>0.25552620525297753</v>
      </c>
      <c r="D28" s="21">
        <v>0.26869748021024975</v>
      </c>
      <c r="E28" s="20">
        <v>0.2614079419085561</v>
      </c>
    </row>
    <row r="29" spans="1:5" s="34" customFormat="1" ht="13.15" customHeight="1" x14ac:dyDescent="0.2">
      <c r="A29" s="14" t="s">
        <v>237</v>
      </c>
      <c r="B29" s="24"/>
      <c r="C29" s="24"/>
      <c r="D29" s="24"/>
      <c r="E29" s="25"/>
    </row>
    <row r="30" spans="1:5" s="34" customFormat="1" ht="13.15" customHeight="1" x14ac:dyDescent="0.2">
      <c r="A30" s="17" t="s">
        <v>21</v>
      </c>
      <c r="B30" s="18">
        <v>7161.9587879000001</v>
      </c>
      <c r="C30" s="18">
        <v>6580.2387583600002</v>
      </c>
      <c r="D30" s="18">
        <v>6530.7212128499996</v>
      </c>
      <c r="E30" s="19">
        <v>5956.4766715700007</v>
      </c>
    </row>
    <row r="31" spans="1:5" s="34" customFormat="1" ht="13.15" customHeight="1" x14ac:dyDescent="0.2">
      <c r="A31" s="17" t="s">
        <v>223</v>
      </c>
      <c r="B31" s="517">
        <v>0</v>
      </c>
      <c r="C31" s="21">
        <v>-8.1223593540192596E-2</v>
      </c>
      <c r="D31" s="21">
        <v>-7.5251897884540675E-3</v>
      </c>
      <c r="E31" s="20">
        <v>-8.7929728212881253E-2</v>
      </c>
    </row>
    <row r="32" spans="1:5" s="34" customFormat="1" ht="13.15" customHeight="1" x14ac:dyDescent="0.2">
      <c r="A32" s="17" t="s">
        <v>415</v>
      </c>
      <c r="B32" s="21">
        <v>0.28632055527692546</v>
      </c>
      <c r="C32" s="21">
        <v>0.26539775808728167</v>
      </c>
      <c r="D32" s="21">
        <v>0.29277636626127829</v>
      </c>
      <c r="E32" s="20">
        <v>0.26703261994876915</v>
      </c>
    </row>
    <row r="33" spans="1:8" s="34" customFormat="1" ht="13.15" customHeight="1" x14ac:dyDescent="0.2">
      <c r="A33" s="14" t="s">
        <v>414</v>
      </c>
      <c r="B33" s="24"/>
      <c r="C33" s="24"/>
      <c r="D33" s="24"/>
      <c r="E33" s="25"/>
    </row>
    <row r="34" spans="1:8" s="34" customFormat="1" ht="13.15" customHeight="1" x14ac:dyDescent="0.2">
      <c r="A34" s="17" t="s">
        <v>21</v>
      </c>
      <c r="B34" s="18">
        <v>1352.5686834299997</v>
      </c>
      <c r="C34" s="18">
        <v>2683.2615716099999</v>
      </c>
      <c r="D34" s="18">
        <v>851.77522664000014</v>
      </c>
      <c r="E34" s="19">
        <v>544.09585189999996</v>
      </c>
    </row>
    <row r="35" spans="1:8" s="34" customFormat="1" ht="13.15" customHeight="1" x14ac:dyDescent="0.2">
      <c r="A35" s="17" t="s">
        <v>223</v>
      </c>
      <c r="B35" s="517">
        <v>0</v>
      </c>
      <c r="C35" s="21">
        <v>0.98382648103715931</v>
      </c>
      <c r="D35" s="21">
        <v>-0.68255974905610062</v>
      </c>
      <c r="E35" s="20">
        <v>-0.36122132355704195</v>
      </c>
      <c r="F35" s="517"/>
      <c r="G35" s="21"/>
    </row>
    <row r="36" spans="1:8" s="34" customFormat="1" ht="13.15" customHeight="1" x14ac:dyDescent="0.2">
      <c r="A36" s="17" t="s">
        <v>415</v>
      </c>
      <c r="B36" s="21">
        <v>5.407294679552474E-2</v>
      </c>
      <c r="C36" s="21">
        <v>0.10781498513167273</v>
      </c>
      <c r="D36" s="21">
        <v>3.8185622628684683E-2</v>
      </c>
      <c r="E36" s="20">
        <v>2.4392161481901473E-2</v>
      </c>
    </row>
    <row r="37" spans="1:8" s="34" customFormat="1" ht="13.15" customHeight="1" x14ac:dyDescent="0.2">
      <c r="A37" s="26" t="s">
        <v>349</v>
      </c>
      <c r="B37" s="27">
        <v>25013.777934919999</v>
      </c>
      <c r="C37" s="27">
        <v>24887.64960022</v>
      </c>
      <c r="D37" s="27">
        <v>22306.176199420002</v>
      </c>
      <c r="E37" s="28">
        <v>22412</v>
      </c>
    </row>
    <row r="38" spans="1:8" s="34" customFormat="1" ht="13.15" customHeight="1" x14ac:dyDescent="0.2">
      <c r="A38" s="29" t="s">
        <v>340</v>
      </c>
      <c r="B38" s="518">
        <v>0</v>
      </c>
      <c r="C38" s="44">
        <v>-5.0423544587369085E-3</v>
      </c>
      <c r="D38" s="44">
        <v>-0.10372507819208365</v>
      </c>
      <c r="E38" s="31">
        <v>4.8106732113408768E-3</v>
      </c>
    </row>
    <row r="39" spans="1:8" ht="13.15" customHeight="1" x14ac:dyDescent="0.25">
      <c r="A39" s="1" t="s">
        <v>17</v>
      </c>
      <c r="B39" s="1"/>
      <c r="C39" s="1"/>
      <c r="D39" s="1"/>
      <c r="H39" s="34"/>
    </row>
    <row r="40" spans="1:8" ht="13.15" customHeight="1" x14ac:dyDescent="0.25">
      <c r="A40" s="570" t="s">
        <v>444</v>
      </c>
      <c r="B40" s="570"/>
      <c r="C40" s="570"/>
      <c r="D40" s="570"/>
      <c r="E40" s="570"/>
      <c r="F40" s="570"/>
      <c r="G40" s="570"/>
      <c r="H40" s="570"/>
    </row>
    <row r="41" spans="1:8" ht="33" customHeight="1" x14ac:dyDescent="0.25">
      <c r="A41" s="3"/>
      <c r="B41" s="3"/>
      <c r="C41" s="3"/>
      <c r="D41" s="3"/>
      <c r="E41" s="3"/>
    </row>
  </sheetData>
  <mergeCells count="2">
    <mergeCell ref="A2:E2"/>
    <mergeCell ref="A40:H40"/>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H38" sqref="H38"/>
    </sheetView>
  </sheetViews>
  <sheetFormatPr defaultColWidth="9.28515625" defaultRowHeight="15" x14ac:dyDescent="0.25"/>
  <cols>
    <col min="1" max="1" width="26.28515625" style="2" customWidth="1"/>
    <col min="2" max="6" width="10.7109375" style="2" customWidth="1"/>
    <col min="7" max="16384" width="9.28515625" style="2"/>
  </cols>
  <sheetData>
    <row r="1" spans="1:8" s="34" customFormat="1" ht="13.15" customHeight="1" x14ac:dyDescent="0.2"/>
    <row r="2" spans="1:8" s="34" customFormat="1" ht="13.15" customHeight="1" x14ac:dyDescent="0.2">
      <c r="A2" s="576" t="s">
        <v>443</v>
      </c>
      <c r="B2" s="576"/>
      <c r="C2" s="576"/>
      <c r="D2" s="576"/>
      <c r="E2" s="576"/>
      <c r="F2" s="576"/>
      <c r="G2" s="56"/>
    </row>
    <row r="3" spans="1:8" s="34" customFormat="1" ht="13.15" customHeight="1" x14ac:dyDescent="0.2"/>
    <row r="4" spans="1:8" s="34" customFormat="1" ht="13.15" customHeight="1" x14ac:dyDescent="0.2">
      <c r="A4" s="220"/>
      <c r="B4" s="263">
        <v>2019</v>
      </c>
      <c r="C4" s="263">
        <v>2020</v>
      </c>
      <c r="D4" s="263">
        <v>2021</v>
      </c>
      <c r="E4" s="263">
        <v>2022</v>
      </c>
      <c r="F4" s="124" t="s">
        <v>12</v>
      </c>
    </row>
    <row r="5" spans="1:8" s="34" customFormat="1" ht="13.15" customHeight="1" x14ac:dyDescent="0.2">
      <c r="A5" s="228" t="s">
        <v>23</v>
      </c>
      <c r="B5" s="264"/>
      <c r="C5" s="264"/>
      <c r="D5" s="264"/>
      <c r="E5" s="264"/>
      <c r="F5" s="265"/>
    </row>
    <row r="6" spans="1:8" s="34" customFormat="1" ht="13.15" customHeight="1" x14ac:dyDescent="0.2">
      <c r="A6" s="266" t="s">
        <v>21</v>
      </c>
      <c r="B6" s="267">
        <v>332097.83462199999</v>
      </c>
      <c r="C6" s="267">
        <v>356613.54990399996</v>
      </c>
      <c r="D6" s="267">
        <v>382874.58800630004</v>
      </c>
      <c r="E6" s="267">
        <v>369290.90205278905</v>
      </c>
      <c r="F6" s="510" t="s">
        <v>0</v>
      </c>
    </row>
    <row r="7" spans="1:8" s="34" customFormat="1" ht="13.15" customHeight="1" x14ac:dyDescent="0.2">
      <c r="A7" s="266" t="s">
        <v>223</v>
      </c>
      <c r="B7" s="269" t="s">
        <v>0</v>
      </c>
      <c r="C7" s="269">
        <v>7.3999999999999996E-2</v>
      </c>
      <c r="D7" s="269">
        <v>7.3999999999999996E-2</v>
      </c>
      <c r="E7" s="269">
        <v>-3.5000000000000003E-2</v>
      </c>
      <c r="F7" s="270">
        <v>3.7666666666666661E-2</v>
      </c>
      <c r="H7" s="271"/>
    </row>
    <row r="8" spans="1:8" s="34" customFormat="1" ht="13.15" customHeight="1" x14ac:dyDescent="0.2">
      <c r="A8" s="228" t="s">
        <v>424</v>
      </c>
      <c r="B8" s="272"/>
      <c r="C8" s="272"/>
      <c r="D8" s="272"/>
      <c r="E8" s="272"/>
      <c r="F8" s="273"/>
      <c r="H8" s="271"/>
    </row>
    <row r="9" spans="1:8" s="34" customFormat="1" ht="13.15" customHeight="1" x14ac:dyDescent="0.2">
      <c r="A9" s="266" t="s">
        <v>21</v>
      </c>
      <c r="B9" s="267">
        <v>203854.9</v>
      </c>
      <c r="C9" s="267">
        <v>186933.9</v>
      </c>
      <c r="D9" s="267">
        <v>197659</v>
      </c>
      <c r="E9" s="267">
        <v>211154.3</v>
      </c>
      <c r="F9" s="268" t="s">
        <v>0</v>
      </c>
    </row>
    <row r="10" spans="1:8" s="34" customFormat="1" ht="13.15" customHeight="1" x14ac:dyDescent="0.2">
      <c r="A10" s="266" t="s">
        <v>223</v>
      </c>
      <c r="B10" s="269" t="s">
        <v>0</v>
      </c>
      <c r="C10" s="269">
        <v>-8.3005117855886712E-2</v>
      </c>
      <c r="D10" s="269">
        <v>5.7373756177985902E-2</v>
      </c>
      <c r="E10" s="269">
        <v>6.8275666678471403E-2</v>
      </c>
      <c r="F10" s="270">
        <v>1.4214768333523531E-2</v>
      </c>
      <c r="H10" s="271"/>
    </row>
    <row r="11" spans="1:8" s="34" customFormat="1" ht="13.15" customHeight="1" x14ac:dyDescent="0.2">
      <c r="A11" s="228" t="s">
        <v>22</v>
      </c>
      <c r="B11" s="272"/>
      <c r="C11" s="272"/>
      <c r="D11" s="272"/>
      <c r="E11" s="272"/>
      <c r="F11" s="273"/>
      <c r="H11" s="271"/>
    </row>
    <row r="12" spans="1:8" s="34" customFormat="1" ht="13.15" customHeight="1" x14ac:dyDescent="0.2">
      <c r="A12" s="266" t="s">
        <v>21</v>
      </c>
      <c r="B12" s="267">
        <v>214374.7</v>
      </c>
      <c r="C12" s="267">
        <v>200518.9</v>
      </c>
      <c r="D12" s="267">
        <v>216053.3</v>
      </c>
      <c r="E12" s="267">
        <v>242340.9</v>
      </c>
      <c r="F12" s="268" t="s">
        <v>0</v>
      </c>
    </row>
    <row r="13" spans="1:8" s="34" customFormat="1" ht="13.15" customHeight="1" x14ac:dyDescent="0.2">
      <c r="A13" s="266" t="s">
        <v>223</v>
      </c>
      <c r="B13" s="269" t="s">
        <v>0</v>
      </c>
      <c r="C13" s="269">
        <v>-6.4633559837051768E-2</v>
      </c>
      <c r="D13" s="269">
        <v>7.7471001486642876E-2</v>
      </c>
      <c r="E13" s="269">
        <v>0.12167182820165223</v>
      </c>
      <c r="F13" s="270">
        <v>4.4836423283747782E-2</v>
      </c>
      <c r="H13" s="271"/>
    </row>
    <row r="14" spans="1:8" s="34" customFormat="1" ht="13.15" customHeight="1" x14ac:dyDescent="0.2">
      <c r="A14" s="229" t="s">
        <v>24</v>
      </c>
      <c r="B14" s="231">
        <v>1.5491465859637354</v>
      </c>
      <c r="C14" s="231">
        <v>1.7784535517799069</v>
      </c>
      <c r="D14" s="231">
        <v>1.7721302475190153</v>
      </c>
      <c r="E14" s="231">
        <v>1.5238488511546713</v>
      </c>
      <c r="F14" s="274">
        <v>1.6558948091043324</v>
      </c>
    </row>
    <row r="15" spans="1:8" x14ac:dyDescent="0.25">
      <c r="A15" s="1" t="s">
        <v>25</v>
      </c>
    </row>
    <row r="16" spans="1:8" x14ac:dyDescent="0.25">
      <c r="A16" s="570" t="s">
        <v>444</v>
      </c>
      <c r="B16" s="570"/>
      <c r="C16" s="570"/>
      <c r="D16" s="570"/>
      <c r="E16" s="570"/>
    </row>
    <row r="17" spans="1:5" x14ac:dyDescent="0.25">
      <c r="A17" s="570"/>
      <c r="B17" s="570"/>
      <c r="C17" s="570"/>
      <c r="D17" s="570"/>
      <c r="E17" s="570"/>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workbookViewId="0">
      <selection activeCell="F18" sqref="F18"/>
    </sheetView>
  </sheetViews>
  <sheetFormatPr defaultColWidth="9.28515625" defaultRowHeight="15" x14ac:dyDescent="0.25"/>
  <cols>
    <col min="1" max="1" width="69.42578125" style="2" customWidth="1"/>
    <col min="2" max="2" width="14.28515625" style="2" bestFit="1" customWidth="1"/>
    <col min="3" max="4" width="14.28515625" style="2" customWidth="1"/>
    <col min="5" max="5" width="14.28515625" style="2" bestFit="1" customWidth="1"/>
    <col min="6" max="16384" width="9.28515625" style="2"/>
  </cols>
  <sheetData>
    <row r="1" spans="1:13" s="34" customFormat="1" ht="13.15" customHeight="1" x14ac:dyDescent="0.2"/>
    <row r="2" spans="1:13" s="34" customFormat="1" ht="13.15" customHeight="1" x14ac:dyDescent="0.2">
      <c r="A2" s="576" t="s">
        <v>479</v>
      </c>
      <c r="B2" s="576"/>
      <c r="C2" s="576"/>
      <c r="D2" s="576"/>
      <c r="E2" s="576"/>
    </row>
    <row r="3" spans="1:13" s="34" customFormat="1" ht="13.15" customHeight="1" x14ac:dyDescent="0.2"/>
    <row r="4" spans="1:13" s="34" customFormat="1" ht="13.15" customHeight="1" x14ac:dyDescent="0.2">
      <c r="A4" s="11"/>
      <c r="B4" s="176">
        <v>2019</v>
      </c>
      <c r="C4" s="513">
        <v>2020</v>
      </c>
      <c r="D4" s="556">
        <v>2021</v>
      </c>
      <c r="E4" s="13">
        <v>2022</v>
      </c>
    </row>
    <row r="5" spans="1:13" s="34" customFormat="1" ht="13.15" customHeight="1" x14ac:dyDescent="0.2">
      <c r="A5" s="14" t="s">
        <v>343</v>
      </c>
      <c r="B5" s="15"/>
      <c r="C5" s="15"/>
      <c r="D5" s="15"/>
      <c r="E5" s="16"/>
      <c r="G5" s="35"/>
      <c r="H5" s="52"/>
      <c r="I5" s="35"/>
      <c r="J5" s="35"/>
      <c r="K5" s="35"/>
      <c r="L5" s="35"/>
      <c r="M5" s="35"/>
    </row>
    <row r="6" spans="1:13" s="34" customFormat="1" ht="13.15" customHeight="1" x14ac:dyDescent="0.2">
      <c r="A6" s="17" t="s">
        <v>21</v>
      </c>
      <c r="B6" s="18">
        <v>6542.7532175699998</v>
      </c>
      <c r="C6" s="18">
        <v>4732.3137727300009</v>
      </c>
      <c r="D6" s="18">
        <v>3588.347206989999</v>
      </c>
      <c r="E6" s="19">
        <v>3244.4937555900005</v>
      </c>
      <c r="G6" s="35"/>
      <c r="H6" s="52"/>
      <c r="I6" s="35"/>
      <c r="J6" s="35"/>
      <c r="K6" s="35"/>
      <c r="L6" s="35"/>
      <c r="M6" s="35"/>
    </row>
    <row r="7" spans="1:13" s="34" customFormat="1" ht="13.15" customHeight="1" x14ac:dyDescent="0.2">
      <c r="A7" s="17" t="s">
        <v>325</v>
      </c>
      <c r="B7" s="517">
        <v>0</v>
      </c>
      <c r="C7" s="21">
        <v>-0.27670911382966723</v>
      </c>
      <c r="D7" s="21">
        <v>-0.24173514705050181</v>
      </c>
      <c r="E7" s="20">
        <v>-9.5825022375254476E-2</v>
      </c>
      <c r="G7" s="35"/>
      <c r="H7" s="52"/>
      <c r="I7" s="35"/>
      <c r="J7" s="35"/>
      <c r="K7" s="35"/>
      <c r="L7" s="35"/>
      <c r="M7" s="35"/>
    </row>
    <row r="8" spans="1:13" s="34" customFormat="1" ht="13.15" customHeight="1" x14ac:dyDescent="0.2">
      <c r="A8" s="17" t="s">
        <v>344</v>
      </c>
      <c r="B8" s="21">
        <v>1.9701282401062708E-2</v>
      </c>
      <c r="C8" s="21">
        <v>1.3270144937183833E-2</v>
      </c>
      <c r="D8" s="21">
        <v>9.3721216278304879E-3</v>
      </c>
      <c r="E8" s="20">
        <v>8.7857397456273471E-3</v>
      </c>
      <c r="G8" s="35"/>
      <c r="H8" s="52"/>
      <c r="I8" s="35"/>
      <c r="J8" s="35"/>
      <c r="K8" s="35"/>
      <c r="L8" s="35"/>
      <c r="M8" s="35"/>
    </row>
    <row r="9" spans="1:13" s="34" customFormat="1" ht="13.15" customHeight="1" x14ac:dyDescent="0.2">
      <c r="A9" s="14" t="s">
        <v>345</v>
      </c>
      <c r="B9" s="22"/>
      <c r="C9" s="22"/>
      <c r="D9" s="22"/>
      <c r="E9" s="23"/>
      <c r="G9" s="35"/>
      <c r="H9" s="52"/>
      <c r="I9" s="35"/>
      <c r="J9" s="35"/>
      <c r="K9" s="35"/>
      <c r="L9" s="35"/>
      <c r="M9" s="35"/>
    </row>
    <row r="10" spans="1:13" s="34" customFormat="1" ht="13.15" customHeight="1" x14ac:dyDescent="0.2">
      <c r="A10" s="17" t="s">
        <v>21</v>
      </c>
      <c r="B10" s="18">
        <v>287742.82624733</v>
      </c>
      <c r="C10" s="18">
        <v>312988.97747616004</v>
      </c>
      <c r="D10" s="18">
        <v>341663.74354662001</v>
      </c>
      <c r="E10" s="19">
        <v>327896.03869259002</v>
      </c>
      <c r="G10" s="35"/>
      <c r="H10" s="52"/>
      <c r="I10" s="35"/>
      <c r="J10" s="35"/>
      <c r="K10" s="35"/>
      <c r="L10" s="35"/>
      <c r="M10" s="35"/>
    </row>
    <row r="11" spans="1:13" s="34" customFormat="1" ht="13.15" customHeight="1" x14ac:dyDescent="0.2">
      <c r="A11" s="17" t="s">
        <v>325</v>
      </c>
      <c r="B11" s="517">
        <v>0</v>
      </c>
      <c r="C11" s="21">
        <v>8.7738594765624622E-2</v>
      </c>
      <c r="D11" s="21">
        <v>9.161589747244081E-2</v>
      </c>
      <c r="E11" s="20">
        <v>-4.0296066275909648E-2</v>
      </c>
      <c r="G11" s="35"/>
      <c r="H11" s="52"/>
      <c r="I11" s="35"/>
      <c r="J11" s="35"/>
      <c r="K11" s="35"/>
      <c r="L11" s="35"/>
      <c r="M11" s="35"/>
    </row>
    <row r="12" spans="1:13" s="34" customFormat="1" ht="13.15" customHeight="1" x14ac:dyDescent="0.2">
      <c r="A12" s="17" t="s">
        <v>344</v>
      </c>
      <c r="B12" s="21">
        <v>0.86643993595161395</v>
      </c>
      <c r="C12" s="21">
        <v>0.87766984488299693</v>
      </c>
      <c r="D12" s="21">
        <v>0.89136463910214114</v>
      </c>
      <c r="E12" s="20">
        <v>0.8889071672157941</v>
      </c>
      <c r="G12" s="35"/>
      <c r="H12" s="52"/>
      <c r="I12" s="35"/>
      <c r="J12" s="35"/>
      <c r="K12" s="35"/>
      <c r="L12" s="35"/>
      <c r="M12" s="35"/>
    </row>
    <row r="13" spans="1:13" s="34" customFormat="1" ht="13.15" customHeight="1" x14ac:dyDescent="0.2">
      <c r="A13" s="14" t="s">
        <v>264</v>
      </c>
      <c r="B13" s="24"/>
      <c r="C13" s="24"/>
      <c r="D13" s="24"/>
      <c r="E13" s="25"/>
      <c r="G13" s="35"/>
      <c r="H13" s="52"/>
      <c r="I13" s="35"/>
      <c r="J13" s="35"/>
      <c r="K13" s="35"/>
      <c r="L13" s="35"/>
      <c r="M13" s="35"/>
    </row>
    <row r="14" spans="1:13" s="34" customFormat="1" ht="13.15" customHeight="1" x14ac:dyDescent="0.2">
      <c r="A14" s="17" t="s">
        <v>21</v>
      </c>
      <c r="B14" s="18">
        <v>8172.0987470844493</v>
      </c>
      <c r="C14" s="18">
        <v>9453.4171922868009</v>
      </c>
      <c r="D14" s="18">
        <v>6954.2080920286007</v>
      </c>
      <c r="E14" s="19">
        <v>7956.0502069062013</v>
      </c>
      <c r="G14" s="35"/>
      <c r="H14" s="52"/>
      <c r="I14" s="35"/>
      <c r="J14" s="35"/>
      <c r="K14" s="35"/>
      <c r="L14" s="35"/>
      <c r="M14" s="35"/>
    </row>
    <row r="15" spans="1:13" s="34" customFormat="1" ht="13.15" customHeight="1" x14ac:dyDescent="0.2">
      <c r="A15" s="17" t="s">
        <v>325</v>
      </c>
      <c r="B15" s="517">
        <v>0</v>
      </c>
      <c r="C15" s="21">
        <v>0.15679184562710846</v>
      </c>
      <c r="D15" s="21">
        <v>-0.2643709728898187</v>
      </c>
      <c r="E15" s="20">
        <v>0.14406271736762988</v>
      </c>
      <c r="G15" s="35"/>
      <c r="H15" s="52"/>
      <c r="I15" s="35"/>
      <c r="J15" s="35"/>
      <c r="K15" s="35"/>
      <c r="L15" s="35"/>
      <c r="M15" s="35"/>
    </row>
    <row r="16" spans="1:13" s="34" customFormat="1" ht="13.15" customHeight="1" x14ac:dyDescent="0.2">
      <c r="A16" s="17" t="s">
        <v>344</v>
      </c>
      <c r="B16" s="21">
        <v>2.4607503885875997E-2</v>
      </c>
      <c r="C16" s="21">
        <v>2.6508854297914001E-2</v>
      </c>
      <c r="D16" s="21">
        <v>1.8163148743459007E-2</v>
      </c>
      <c r="E16" s="20">
        <v>2.1544127308178913E-2</v>
      </c>
      <c r="G16" s="35"/>
      <c r="H16" s="52"/>
      <c r="I16" s="35"/>
      <c r="J16" s="35"/>
      <c r="K16" s="35"/>
      <c r="L16" s="35"/>
      <c r="M16" s="35"/>
    </row>
    <row r="17" spans="1:13" s="34" customFormat="1" ht="13.15" customHeight="1" x14ac:dyDescent="0.2">
      <c r="A17" s="26" t="s">
        <v>342</v>
      </c>
      <c r="B17" s="53">
        <v>302457.67821198446</v>
      </c>
      <c r="C17" s="53">
        <v>327173.70844117686</v>
      </c>
      <c r="D17" s="53">
        <v>352206.29884563864</v>
      </c>
      <c r="E17" s="54">
        <v>339096.58265508624</v>
      </c>
      <c r="G17" s="35"/>
      <c r="H17" s="52"/>
      <c r="I17" s="35"/>
      <c r="J17" s="35"/>
      <c r="K17" s="35"/>
      <c r="L17" s="35"/>
      <c r="M17" s="35"/>
    </row>
    <row r="18" spans="1:13" s="34" customFormat="1" ht="13.15" customHeight="1" x14ac:dyDescent="0.2">
      <c r="A18" s="26" t="s">
        <v>325</v>
      </c>
      <c r="B18" s="517">
        <v>0</v>
      </c>
      <c r="C18" s="21">
        <v>8.1717317858499117E-2</v>
      </c>
      <c r="D18" s="21">
        <v>7.6511619847847268E-2</v>
      </c>
      <c r="E18" s="20">
        <v>-3.7221697151696875E-2</v>
      </c>
      <c r="G18" s="35"/>
      <c r="H18" s="52"/>
      <c r="I18" s="35"/>
      <c r="J18" s="35"/>
      <c r="K18" s="35"/>
      <c r="L18" s="35"/>
      <c r="M18" s="35"/>
    </row>
    <row r="19" spans="1:13" s="34" customFormat="1" ht="13.15" customHeight="1" x14ac:dyDescent="0.2">
      <c r="A19" s="26" t="s">
        <v>346</v>
      </c>
      <c r="B19" s="21">
        <v>0.91074872223855274</v>
      </c>
      <c r="C19" s="21">
        <v>0.91744603996233198</v>
      </c>
      <c r="D19" s="21">
        <v>0.9198999094734307</v>
      </c>
      <c r="E19" s="20">
        <v>0.91823703426960046</v>
      </c>
      <c r="G19" s="35"/>
      <c r="H19" s="52"/>
      <c r="I19" s="35"/>
      <c r="J19" s="35"/>
      <c r="K19" s="35"/>
      <c r="L19" s="35"/>
      <c r="M19" s="35"/>
    </row>
    <row r="20" spans="1:13" s="34" customFormat="1" ht="13.15" customHeight="1" x14ac:dyDescent="0.2">
      <c r="A20" s="14" t="s">
        <v>347</v>
      </c>
      <c r="B20" s="24"/>
      <c r="C20" s="24"/>
      <c r="D20" s="24"/>
      <c r="E20" s="25"/>
      <c r="G20" s="35"/>
      <c r="H20" s="52"/>
      <c r="I20" s="35"/>
      <c r="J20" s="35"/>
      <c r="K20" s="35"/>
      <c r="L20" s="35"/>
      <c r="M20" s="35"/>
    </row>
    <row r="21" spans="1:13" s="34" customFormat="1" ht="13.15" customHeight="1" x14ac:dyDescent="0.2">
      <c r="A21" s="17" t="s">
        <v>21</v>
      </c>
      <c r="B21" s="18">
        <v>29640.156049661211</v>
      </c>
      <c r="C21" s="18">
        <v>29439.862482961387</v>
      </c>
      <c r="D21" s="18">
        <v>30669.289159537544</v>
      </c>
      <c r="E21" s="19">
        <v>30194.319366542775</v>
      </c>
      <c r="G21" s="35"/>
      <c r="H21" s="52"/>
      <c r="I21" s="35"/>
      <c r="J21" s="35"/>
      <c r="K21" s="35"/>
      <c r="L21" s="35"/>
      <c r="M21" s="35"/>
    </row>
    <row r="22" spans="1:13" s="34" customFormat="1" ht="13.15" customHeight="1" x14ac:dyDescent="0.2">
      <c r="A22" s="17" t="s">
        <v>325</v>
      </c>
      <c r="B22" s="517">
        <v>0</v>
      </c>
      <c r="C22" s="21">
        <v>-6.7575071590121327E-3</v>
      </c>
      <c r="D22" s="21">
        <v>4.176061207105497E-2</v>
      </c>
      <c r="E22" s="20">
        <v>-1.5486821051640232E-2</v>
      </c>
      <c r="G22" s="35"/>
      <c r="H22" s="52"/>
      <c r="I22" s="35"/>
      <c r="J22" s="35"/>
      <c r="K22" s="35"/>
      <c r="L22" s="35"/>
      <c r="M22" s="35"/>
    </row>
    <row r="23" spans="1:13" s="34" customFormat="1" ht="13.15" customHeight="1" x14ac:dyDescent="0.2">
      <c r="A23" s="17" t="s">
        <v>344</v>
      </c>
      <c r="B23" s="44">
        <v>8.9251277761447242E-2</v>
      </c>
      <c r="C23" s="44">
        <v>8.2553960037667989E-2</v>
      </c>
      <c r="D23" s="44">
        <v>8.0102702347858407E-2</v>
      </c>
      <c r="E23" s="31">
        <v>8.1762965730399498E-2</v>
      </c>
      <c r="G23" s="35"/>
      <c r="H23" s="52"/>
      <c r="I23" s="35"/>
      <c r="J23" s="35"/>
      <c r="K23" s="35"/>
      <c r="L23" s="35"/>
      <c r="M23" s="35"/>
    </row>
    <row r="24" spans="1:13" s="34" customFormat="1" ht="13.15" customHeight="1" x14ac:dyDescent="0.2">
      <c r="A24" s="55" t="s">
        <v>348</v>
      </c>
      <c r="B24" s="48">
        <v>332097.83426164568</v>
      </c>
      <c r="C24" s="48">
        <v>356613.57092413824</v>
      </c>
      <c r="D24" s="48">
        <v>382874.58800517616</v>
      </c>
      <c r="E24" s="49">
        <v>369290.90202162904</v>
      </c>
      <c r="G24" s="35"/>
      <c r="H24" s="52"/>
      <c r="I24" s="35"/>
      <c r="J24" s="35"/>
      <c r="K24" s="35"/>
      <c r="L24" s="35"/>
      <c r="M24" s="35"/>
    </row>
    <row r="25" spans="1:13" ht="13.15" customHeight="1" x14ac:dyDescent="0.25">
      <c r="A25" s="1" t="s">
        <v>17</v>
      </c>
    </row>
    <row r="26" spans="1:13" ht="13.15" customHeight="1" x14ac:dyDescent="0.25">
      <c r="A26" s="570" t="s">
        <v>444</v>
      </c>
      <c r="B26" s="570"/>
      <c r="C26" s="570"/>
      <c r="D26" s="570"/>
      <c r="E26" s="570"/>
      <c r="F26" s="570"/>
      <c r="G26" s="570"/>
    </row>
  </sheetData>
  <mergeCells count="2">
    <mergeCell ref="A2:E2"/>
    <mergeCell ref="A26:G26"/>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6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zoomScaleNormal="100" workbookViewId="0">
      <selection activeCell="M8" sqref="M8"/>
    </sheetView>
  </sheetViews>
  <sheetFormatPr defaultColWidth="9.28515625" defaultRowHeight="12.75" x14ac:dyDescent="0.2"/>
  <cols>
    <col min="1" max="1" width="41.28515625" style="34" bestFit="1" customWidth="1"/>
    <col min="2" max="13" width="15.42578125" style="34" customWidth="1"/>
    <col min="14" max="16384" width="9.28515625" style="34"/>
  </cols>
  <sheetData>
    <row r="1" spans="1:14" ht="13.15" customHeight="1" x14ac:dyDescent="0.2"/>
    <row r="2" spans="1:14" ht="13.15" customHeight="1" x14ac:dyDescent="0.2">
      <c r="A2" s="576" t="s">
        <v>480</v>
      </c>
      <c r="B2" s="576"/>
      <c r="C2" s="576"/>
      <c r="D2" s="576"/>
      <c r="E2" s="576"/>
      <c r="F2" s="576"/>
      <c r="G2" s="576"/>
      <c r="H2" s="576"/>
      <c r="I2" s="576"/>
      <c r="J2" s="576"/>
      <c r="K2" s="576"/>
      <c r="L2" s="576"/>
      <c r="M2" s="576"/>
    </row>
    <row r="3" spans="1:14" ht="13.15" customHeight="1" x14ac:dyDescent="0.2"/>
    <row r="4" spans="1:14" ht="13.15" customHeight="1" x14ac:dyDescent="0.2">
      <c r="A4" s="467"/>
      <c r="B4" s="599">
        <v>2019</v>
      </c>
      <c r="C4" s="600"/>
      <c r="D4" s="601"/>
      <c r="E4" s="602">
        <v>2020</v>
      </c>
      <c r="F4" s="602"/>
      <c r="G4" s="602"/>
      <c r="H4" s="602">
        <v>2021</v>
      </c>
      <c r="I4" s="602"/>
      <c r="J4" s="602"/>
      <c r="K4" s="602">
        <v>2022</v>
      </c>
      <c r="L4" s="602"/>
      <c r="M4" s="602"/>
    </row>
    <row r="5" spans="1:14" ht="63.75" x14ac:dyDescent="0.2">
      <c r="A5" s="36"/>
      <c r="B5" s="457" t="s">
        <v>351</v>
      </c>
      <c r="C5" s="457" t="s">
        <v>345</v>
      </c>
      <c r="D5" s="457" t="s">
        <v>6</v>
      </c>
      <c r="E5" s="37" t="s">
        <v>351</v>
      </c>
      <c r="F5" s="37" t="s">
        <v>345</v>
      </c>
      <c r="G5" s="38" t="s">
        <v>6</v>
      </c>
      <c r="H5" s="37" t="s">
        <v>351</v>
      </c>
      <c r="I5" s="37" t="s">
        <v>345</v>
      </c>
      <c r="J5" s="38" t="s">
        <v>6</v>
      </c>
      <c r="K5" s="37" t="s">
        <v>351</v>
      </c>
      <c r="L5" s="37" t="s">
        <v>345</v>
      </c>
      <c r="M5" s="38" t="s">
        <v>6</v>
      </c>
      <c r="N5" s="35"/>
    </row>
    <row r="6" spans="1:14" ht="13.15" customHeight="1" x14ac:dyDescent="0.2">
      <c r="A6" s="39" t="s">
        <v>328</v>
      </c>
      <c r="B6" s="40">
        <v>3243.4639950400001</v>
      </c>
      <c r="C6" s="18">
        <v>0</v>
      </c>
      <c r="D6" s="19">
        <v>3243.4639950400001</v>
      </c>
      <c r="E6" s="18">
        <v>3073.8446331999999</v>
      </c>
      <c r="F6" s="18">
        <v>0</v>
      </c>
      <c r="G6" s="19">
        <v>3073.8446331999999</v>
      </c>
      <c r="H6" s="18">
        <v>1764.2176525700002</v>
      </c>
      <c r="I6" s="18">
        <v>0</v>
      </c>
      <c r="J6" s="19">
        <v>1764.2176525700002</v>
      </c>
      <c r="K6" s="18">
        <v>1338.47541185</v>
      </c>
      <c r="L6" s="18">
        <v>0</v>
      </c>
      <c r="M6" s="19">
        <v>1338.47541185</v>
      </c>
    </row>
    <row r="7" spans="1:14" ht="13.15" customHeight="1" x14ac:dyDescent="0.2">
      <c r="A7" s="39" t="s">
        <v>145</v>
      </c>
      <c r="B7" s="41">
        <v>0.49573381223212837</v>
      </c>
      <c r="C7" s="18">
        <v>0</v>
      </c>
      <c r="D7" s="42">
        <v>1.102148464405764E-2</v>
      </c>
      <c r="E7" s="21">
        <v>0.64954370754387758</v>
      </c>
      <c r="F7" s="18">
        <v>0</v>
      </c>
      <c r="G7" s="42">
        <v>9.6746573738178444E-3</v>
      </c>
      <c r="H7" s="21">
        <v>0.49065188060212067</v>
      </c>
      <c r="I7" s="18">
        <v>0</v>
      </c>
      <c r="J7" s="42">
        <v>5.1099405327831547E-3</v>
      </c>
      <c r="K7" s="21">
        <v>0.41153752131404642</v>
      </c>
      <c r="L7" s="18">
        <v>0</v>
      </c>
      <c r="M7" s="42">
        <v>4.0420162459558076E-3</v>
      </c>
    </row>
    <row r="8" spans="1:14" ht="13.15" customHeight="1" x14ac:dyDescent="0.2">
      <c r="A8" s="39" t="s">
        <v>353</v>
      </c>
      <c r="B8" s="40">
        <v>1720.1350975299999</v>
      </c>
      <c r="C8" s="18">
        <v>263350.84491347999</v>
      </c>
      <c r="D8" s="19">
        <v>265070.98001100996</v>
      </c>
      <c r="E8" s="18">
        <v>258.52848337</v>
      </c>
      <c r="F8" s="18">
        <v>288799.13691403996</v>
      </c>
      <c r="G8" s="19">
        <v>289057.66539740999</v>
      </c>
      <c r="H8" s="18">
        <v>25.008832179999999</v>
      </c>
      <c r="I8" s="18">
        <v>315540.23443890002</v>
      </c>
      <c r="J8" s="19">
        <v>315565.24327108002</v>
      </c>
      <c r="K8" s="18">
        <v>538.23643384999991</v>
      </c>
      <c r="L8" s="18">
        <v>305573.05097818002</v>
      </c>
      <c r="M8" s="19">
        <v>306111.28741203004</v>
      </c>
    </row>
    <row r="9" spans="1:14" ht="13.15" customHeight="1" x14ac:dyDescent="0.2">
      <c r="A9" s="39" t="s">
        <v>145</v>
      </c>
      <c r="B9" s="41">
        <v>0.26290692011899902</v>
      </c>
      <c r="C9" s="21">
        <v>0.91522992370665102</v>
      </c>
      <c r="D9" s="42">
        <v>0.90072704375453594</v>
      </c>
      <c r="E9" s="21">
        <v>5.463046107799796E-2</v>
      </c>
      <c r="F9" s="21">
        <v>0.92271344263565169</v>
      </c>
      <c r="G9" s="42">
        <v>0.90978374241521631</v>
      </c>
      <c r="H9" s="21">
        <v>6.9694571727294116E-3</v>
      </c>
      <c r="I9" s="21">
        <v>0.92354029480404776</v>
      </c>
      <c r="J9" s="42">
        <v>0.91301399650403248</v>
      </c>
      <c r="K9" s="21">
        <v>0.16589226991812273</v>
      </c>
      <c r="L9" s="21">
        <v>0.93192053248518103</v>
      </c>
      <c r="M9" s="42">
        <v>0.9254150365673921</v>
      </c>
    </row>
    <row r="10" spans="1:14" ht="13.15" customHeight="1" x14ac:dyDescent="0.2">
      <c r="A10" s="39" t="s">
        <v>352</v>
      </c>
      <c r="B10" s="40">
        <v>1487.7366173099999</v>
      </c>
      <c r="C10" s="18">
        <v>13556.282634789999</v>
      </c>
      <c r="D10" s="19">
        <v>15044.019252099999</v>
      </c>
      <c r="E10" s="18">
        <v>1343.9829206700001</v>
      </c>
      <c r="F10" s="18">
        <v>12584.57448424</v>
      </c>
      <c r="G10" s="19">
        <v>13928.55740491</v>
      </c>
      <c r="H10" s="18">
        <v>1581.7772239999999</v>
      </c>
      <c r="I10" s="18">
        <v>16846.51004669</v>
      </c>
      <c r="J10" s="19">
        <v>18429.287270690002</v>
      </c>
      <c r="K10" s="18">
        <v>1341.0083099999999</v>
      </c>
      <c r="L10" s="18">
        <v>15224.93175175</v>
      </c>
      <c r="M10" s="19">
        <v>16566.94006175</v>
      </c>
      <c r="N10" s="347"/>
    </row>
    <row r="11" spans="1:14" ht="13.15" customHeight="1" x14ac:dyDescent="0.2">
      <c r="A11" s="39" t="s">
        <v>145</v>
      </c>
      <c r="B11" s="41">
        <v>0.22738693755326297</v>
      </c>
      <c r="C11" s="21">
        <v>4.7112495597501587E-2</v>
      </c>
      <c r="D11" s="42">
        <v>5.1120477189043938E-2</v>
      </c>
      <c r="E11" s="21">
        <v>0.28400122756329332</v>
      </c>
      <c r="F11" s="21">
        <v>4.0207724200762164E-2</v>
      </c>
      <c r="G11" s="42">
        <v>4.3838917279229284E-2</v>
      </c>
      <c r="H11" s="21">
        <v>0.44080941245561261</v>
      </c>
      <c r="I11" s="21">
        <v>4.9307280520361374E-2</v>
      </c>
      <c r="J11" s="42">
        <v>5.3379219892522263E-2</v>
      </c>
      <c r="K11" s="21">
        <v>0.41331819723479246</v>
      </c>
      <c r="L11" s="21">
        <v>4.6432191777783932E-2</v>
      </c>
      <c r="M11" s="42">
        <v>5.0029937257356286E-2</v>
      </c>
    </row>
    <row r="12" spans="1:14" ht="13.15" customHeight="1" x14ac:dyDescent="0.2">
      <c r="A12" s="39" t="s">
        <v>354</v>
      </c>
      <c r="B12" s="40">
        <v>92.417507690000008</v>
      </c>
      <c r="C12" s="18">
        <v>10835.698699060002</v>
      </c>
      <c r="D12" s="19">
        <v>10928.116206750001</v>
      </c>
      <c r="E12" s="18">
        <v>54.957735489999997</v>
      </c>
      <c r="F12" s="18">
        <v>11605.266077880002</v>
      </c>
      <c r="G12" s="19">
        <v>11660.223813370001</v>
      </c>
      <c r="H12" s="18">
        <v>217.34349823999901</v>
      </c>
      <c r="I12" s="18">
        <v>9276.999061030001</v>
      </c>
      <c r="J12" s="19">
        <v>9494.3425592700005</v>
      </c>
      <c r="K12" s="18">
        <v>26.77359989</v>
      </c>
      <c r="L12" s="18">
        <v>7098.0559626599998</v>
      </c>
      <c r="M12" s="19">
        <v>7124.8295625499995</v>
      </c>
    </row>
    <row r="13" spans="1:14" ht="13.15" customHeight="1" x14ac:dyDescent="0.2">
      <c r="A13" s="39" t="s">
        <v>145</v>
      </c>
      <c r="B13" s="43">
        <v>1.4125170951247367E-2</v>
      </c>
      <c r="C13" s="44">
        <v>3.7657580695847313E-2</v>
      </c>
      <c r="D13" s="45">
        <v>3.7134392472171464E-2</v>
      </c>
      <c r="E13" s="44">
        <v>1.1613290692323579E-2</v>
      </c>
      <c r="F13" s="44">
        <v>3.7078833163586296E-2</v>
      </c>
      <c r="G13" s="45">
        <v>3.6699535519122188E-2</v>
      </c>
      <c r="H13" s="44">
        <v>6.0569249769537356E-2</v>
      </c>
      <c r="I13" s="44">
        <v>2.7152424675590883E-2</v>
      </c>
      <c r="J13" s="45">
        <v>2.7499739504968448E-2</v>
      </c>
      <c r="K13" s="44">
        <v>8.252011533038478E-3</v>
      </c>
      <c r="L13" s="44">
        <v>2.164727573703502E-2</v>
      </c>
      <c r="M13" s="45">
        <v>2.1516029795189628E-2</v>
      </c>
    </row>
    <row r="14" spans="1:14" ht="13.15" customHeight="1" x14ac:dyDescent="0.2">
      <c r="A14" s="46" t="s">
        <v>6</v>
      </c>
      <c r="B14" s="47">
        <v>6542.7532175699998</v>
      </c>
      <c r="C14" s="48">
        <v>287742.82624733</v>
      </c>
      <c r="D14" s="49">
        <v>294285.57946490002</v>
      </c>
      <c r="E14" s="48">
        <v>4732.3137727300009</v>
      </c>
      <c r="F14" s="48">
        <v>312988.97747615993</v>
      </c>
      <c r="G14" s="49">
        <v>317721.29124888993</v>
      </c>
      <c r="H14" s="48">
        <v>3588.347206989999</v>
      </c>
      <c r="I14" s="48">
        <v>341663.74354662001</v>
      </c>
      <c r="J14" s="49">
        <v>345252.09075361001</v>
      </c>
      <c r="K14" s="48">
        <v>3244.4937555899996</v>
      </c>
      <c r="L14" s="48">
        <v>327896.03869259002</v>
      </c>
      <c r="M14" s="49">
        <v>331140.53244818002</v>
      </c>
    </row>
    <row r="15" spans="1:14" ht="13.15" customHeight="1" x14ac:dyDescent="0.2">
      <c r="A15" s="1" t="s">
        <v>17</v>
      </c>
    </row>
    <row r="16" spans="1:14" ht="13.15" customHeight="1" x14ac:dyDescent="0.2">
      <c r="A16" s="570" t="s">
        <v>444</v>
      </c>
      <c r="B16" s="570"/>
      <c r="C16" s="570"/>
      <c r="D16" s="570"/>
      <c r="E16" s="570"/>
      <c r="J16" s="347"/>
      <c r="M16" s="347"/>
    </row>
  </sheetData>
  <mergeCells count="6">
    <mergeCell ref="B4:D4"/>
    <mergeCell ref="E4:G4"/>
    <mergeCell ref="A16:E16"/>
    <mergeCell ref="K4:M4"/>
    <mergeCell ref="A2:M2"/>
    <mergeCell ref="H4:J4"/>
  </mergeCells>
  <hyperlinks>
    <hyperlink ref="A2:B2" location="Índice!A1" display="Tabela 29 - Composição e evolução da estrutura do ativo agregado, a 31 de dezembro (2014-2017)"/>
  </hyperlinks>
  <pageMargins left="0.7" right="0.7" top="0.75" bottom="0.75" header="0.3" footer="0.3"/>
  <pageSetup paperSize="9" scale="58" orientation="landscape"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E23" sqref="E23"/>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481</v>
      </c>
      <c r="B2" s="576"/>
      <c r="C2" s="576"/>
      <c r="D2" s="576"/>
      <c r="E2" s="576"/>
      <c r="F2" s="56"/>
    </row>
    <row r="3" spans="1:6" s="34" customFormat="1" ht="13.15" customHeight="1" x14ac:dyDescent="0.2"/>
    <row r="4" spans="1:6" s="34" customFormat="1" ht="13.15" customHeight="1" x14ac:dyDescent="0.2">
      <c r="A4" s="11"/>
      <c r="B4" s="176">
        <v>2019</v>
      </c>
      <c r="C4" s="513">
        <v>2020</v>
      </c>
      <c r="D4" s="556">
        <v>2021</v>
      </c>
      <c r="E4" s="13">
        <v>2022</v>
      </c>
    </row>
    <row r="5" spans="1:6" s="34" customFormat="1" ht="13.15" customHeight="1" x14ac:dyDescent="0.2">
      <c r="A5" s="14" t="s">
        <v>332</v>
      </c>
      <c r="B5" s="15"/>
      <c r="C5" s="15"/>
      <c r="D5" s="15"/>
      <c r="E5" s="16"/>
    </row>
    <row r="6" spans="1:6" s="34" customFormat="1" ht="13.15" customHeight="1" x14ac:dyDescent="0.2">
      <c r="A6" s="17" t="s">
        <v>21</v>
      </c>
      <c r="B6" s="18">
        <v>16998</v>
      </c>
      <c r="C6" s="18">
        <v>32136.540485549998</v>
      </c>
      <c r="D6" s="18">
        <v>41506.097672889999</v>
      </c>
      <c r="E6" s="19">
        <v>15845.537301639999</v>
      </c>
    </row>
    <row r="7" spans="1:6" s="34" customFormat="1" ht="13.15" customHeight="1" x14ac:dyDescent="0.2">
      <c r="A7" s="17" t="s">
        <v>223</v>
      </c>
      <c r="B7" s="517">
        <v>0</v>
      </c>
      <c r="C7" s="21">
        <v>0.89060715881574293</v>
      </c>
      <c r="D7" s="21">
        <v>0.29155463051640429</v>
      </c>
      <c r="E7" s="20">
        <v>-0.6182359173700489</v>
      </c>
    </row>
    <row r="8" spans="1:6" s="34" customFormat="1" ht="13.15" customHeight="1" x14ac:dyDescent="0.2">
      <c r="A8" s="17" t="s">
        <v>416</v>
      </c>
      <c r="B8" s="21">
        <v>6.4126215240445011E-2</v>
      </c>
      <c r="C8" s="21">
        <v>0.1111769184241551</v>
      </c>
      <c r="D8" s="21">
        <v>0.13152937010036511</v>
      </c>
      <c r="E8" s="20">
        <v>5.1999999999999998E-2</v>
      </c>
    </row>
    <row r="9" spans="1:6" s="34" customFormat="1" ht="13.15" customHeight="1" x14ac:dyDescent="0.2">
      <c r="A9" s="14" t="s">
        <v>333</v>
      </c>
      <c r="B9" s="22"/>
      <c r="C9" s="22"/>
      <c r="D9" s="22"/>
      <c r="E9" s="23"/>
    </row>
    <row r="10" spans="1:6" s="34" customFormat="1" ht="13.15" customHeight="1" x14ac:dyDescent="0.2">
      <c r="A10" s="17" t="s">
        <v>21</v>
      </c>
      <c r="B10" s="18">
        <v>32250</v>
      </c>
      <c r="C10" s="18">
        <v>28504.574070520001</v>
      </c>
      <c r="D10" s="18">
        <v>26317.620372109996</v>
      </c>
      <c r="E10" s="19">
        <v>28695.354587420003</v>
      </c>
    </row>
    <row r="11" spans="1:6" s="34" customFormat="1" ht="13.15" customHeight="1" x14ac:dyDescent="0.2">
      <c r="A11" s="17" t="s">
        <v>223</v>
      </c>
      <c r="B11" s="517">
        <v>0</v>
      </c>
      <c r="C11" s="21">
        <v>-0.11613723812341081</v>
      </c>
      <c r="D11" s="21">
        <v>-7.672290394515302E-2</v>
      </c>
      <c r="E11" s="20">
        <v>9.0347614324196357E-2</v>
      </c>
    </row>
    <row r="12" spans="1:6" s="34" customFormat="1" ht="13.15" customHeight="1" x14ac:dyDescent="0.2">
      <c r="A12" s="17" t="s">
        <v>416</v>
      </c>
      <c r="B12" s="21">
        <v>0.12266551603155382</v>
      </c>
      <c r="C12" s="21">
        <v>9.86120677046253E-2</v>
      </c>
      <c r="D12" s="21">
        <v>8.3398349258573964E-2</v>
      </c>
      <c r="E12" s="20">
        <v>9.4E-2</v>
      </c>
    </row>
    <row r="13" spans="1:6" s="34" customFormat="1" ht="13.15" customHeight="1" x14ac:dyDescent="0.2">
      <c r="A13" s="14" t="s">
        <v>334</v>
      </c>
      <c r="B13" s="24"/>
      <c r="C13" s="24"/>
      <c r="D13" s="24"/>
      <c r="E13" s="25"/>
    </row>
    <row r="14" spans="1:6" s="34" customFormat="1" ht="13.15" customHeight="1" x14ac:dyDescent="0.2">
      <c r="A14" s="17" t="s">
        <v>21</v>
      </c>
      <c r="B14" s="18">
        <v>68564</v>
      </c>
      <c r="C14" s="18">
        <v>71911.945075419993</v>
      </c>
      <c r="D14" s="18">
        <v>80365.869211150013</v>
      </c>
      <c r="E14" s="19">
        <v>84388.909246590003</v>
      </c>
    </row>
    <row r="15" spans="1:6" s="34" customFormat="1" ht="13.15" customHeight="1" x14ac:dyDescent="0.2">
      <c r="A15" s="17" t="s">
        <v>223</v>
      </c>
      <c r="B15" s="517">
        <v>0</v>
      </c>
      <c r="C15" s="21">
        <v>4.8829488877836669E-2</v>
      </c>
      <c r="D15" s="21">
        <v>0.11755938636986785</v>
      </c>
      <c r="E15" s="20">
        <v>5.0059062073602556E-2</v>
      </c>
    </row>
    <row r="16" spans="1:6" s="34" customFormat="1" ht="13.15" customHeight="1" x14ac:dyDescent="0.2">
      <c r="A16" s="17" t="s">
        <v>416</v>
      </c>
      <c r="B16" s="21">
        <v>0.25866277337015364</v>
      </c>
      <c r="C16" s="21">
        <v>0.24878061952459291</v>
      </c>
      <c r="D16" s="21">
        <v>0.25467275286192625</v>
      </c>
      <c r="E16" s="20">
        <v>0.27600000000000002</v>
      </c>
    </row>
    <row r="17" spans="1:8" s="34" customFormat="1" ht="13.15" customHeight="1" x14ac:dyDescent="0.2">
      <c r="A17" s="14" t="s">
        <v>350</v>
      </c>
      <c r="B17" s="24"/>
      <c r="C17" s="24"/>
      <c r="D17" s="24"/>
      <c r="E17" s="25"/>
    </row>
    <row r="18" spans="1:8" s="34" customFormat="1" ht="13.15" customHeight="1" x14ac:dyDescent="0.2">
      <c r="A18" s="17" t="s">
        <v>21</v>
      </c>
      <c r="B18" s="18">
        <v>147259</v>
      </c>
      <c r="C18" s="18">
        <v>156503.60576399</v>
      </c>
      <c r="D18" s="18">
        <v>167374.65601399</v>
      </c>
      <c r="E18" s="19">
        <v>177180.48627645001</v>
      </c>
    </row>
    <row r="19" spans="1:8" s="34" customFormat="1" ht="13.15" customHeight="1" x14ac:dyDescent="0.2">
      <c r="A19" s="17" t="s">
        <v>223</v>
      </c>
      <c r="B19" s="517">
        <v>0</v>
      </c>
      <c r="C19" s="21">
        <v>6.2777865963981716E-2</v>
      </c>
      <c r="D19" s="21">
        <v>6.9461979466426627E-2</v>
      </c>
      <c r="E19" s="20">
        <v>5.8586111517626716E-2</v>
      </c>
    </row>
    <row r="20" spans="1:8" s="34" customFormat="1" ht="13.15" customHeight="1" x14ac:dyDescent="0.2">
      <c r="A20" s="17" t="s">
        <v>416</v>
      </c>
      <c r="B20" s="21">
        <v>0.55500000000000005</v>
      </c>
      <c r="C20" s="21">
        <v>0.54100000000000004</v>
      </c>
      <c r="D20" s="21">
        <v>0.53039635886233738</v>
      </c>
      <c r="E20" s="20">
        <v>0.57799999999999996</v>
      </c>
    </row>
    <row r="21" spans="1:8" s="34" customFormat="1" ht="13.15" customHeight="1" x14ac:dyDescent="0.2">
      <c r="A21" s="26" t="s">
        <v>440</v>
      </c>
      <c r="B21" s="27">
        <f>+B18+B14</f>
        <v>215823</v>
      </c>
      <c r="C21" s="27">
        <f>+C18+C14</f>
        <v>228415.55083940999</v>
      </c>
      <c r="D21" s="27">
        <f>+D18+D14</f>
        <v>247740.52522514001</v>
      </c>
      <c r="E21" s="28">
        <f>+E18+E14</f>
        <v>261569.39552304003</v>
      </c>
    </row>
    <row r="22" spans="1:8" s="34" customFormat="1" ht="13.15" customHeight="1" x14ac:dyDescent="0.2">
      <c r="A22" s="502" t="s">
        <v>340</v>
      </c>
      <c r="B22" s="27">
        <v>0</v>
      </c>
      <c r="C22" s="44">
        <f>+C21/B21-1</f>
        <v>5.8346658323765288E-2</v>
      </c>
      <c r="D22" s="44">
        <f>+D21/C21-1</f>
        <v>8.4604460224849909E-2</v>
      </c>
      <c r="E22" s="31">
        <f>+E21/D21-1</f>
        <v>5.5819976507003544E-2</v>
      </c>
    </row>
    <row r="23" spans="1:8" s="34" customFormat="1" ht="13.15" customHeight="1" x14ac:dyDescent="0.2">
      <c r="A23" s="26" t="s">
        <v>349</v>
      </c>
      <c r="B23" s="27">
        <v>265071</v>
      </c>
      <c r="C23" s="27">
        <v>289057.66539548</v>
      </c>
      <c r="D23" s="27">
        <v>315565.24327014002</v>
      </c>
      <c r="E23" s="28">
        <v>306111.28741210006</v>
      </c>
    </row>
    <row r="24" spans="1:8" s="34" customFormat="1" ht="13.15" customHeight="1" x14ac:dyDescent="0.2">
      <c r="A24" s="29" t="s">
        <v>340</v>
      </c>
      <c r="B24" s="30">
        <v>0</v>
      </c>
      <c r="C24" s="44">
        <v>9.0491473588133031E-2</v>
      </c>
      <c r="D24" s="44">
        <v>9.1703424776482523E-2</v>
      </c>
      <c r="E24" s="31">
        <v>-2.9958799518193135E-2</v>
      </c>
    </row>
    <row r="25" spans="1:8" ht="13.15" customHeight="1" x14ac:dyDescent="0.25">
      <c r="A25" s="1" t="s">
        <v>17</v>
      </c>
      <c r="B25" s="1"/>
      <c r="C25" s="1"/>
      <c r="D25" s="1"/>
    </row>
    <row r="26" spans="1:8" ht="13.15" customHeight="1" x14ac:dyDescent="0.25">
      <c r="A26" s="570" t="s">
        <v>444</v>
      </c>
      <c r="B26" s="570"/>
      <c r="C26" s="570"/>
      <c r="D26" s="570"/>
      <c r="E26" s="570"/>
      <c r="F26" s="570"/>
      <c r="G26" s="33"/>
      <c r="H26" s="33"/>
    </row>
    <row r="27" spans="1:8" ht="33" customHeight="1" x14ac:dyDescent="0.25">
      <c r="A27" s="3"/>
      <c r="B27" s="507"/>
      <c r="C27" s="507"/>
      <c r="D27" s="507"/>
      <c r="E27" s="507"/>
      <c r="F27" s="7"/>
    </row>
  </sheetData>
  <mergeCells count="2">
    <mergeCell ref="A2:E2"/>
    <mergeCell ref="A26:F2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0"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workbookViewId="0">
      <selection activeCell="B6" sqref="B6:E14"/>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8" s="34" customFormat="1" ht="13.15" customHeight="1" x14ac:dyDescent="0.2"/>
    <row r="2" spans="1:8" s="34" customFormat="1" ht="13.15" customHeight="1" x14ac:dyDescent="0.2">
      <c r="A2" s="576" t="s">
        <v>482</v>
      </c>
      <c r="B2" s="576"/>
      <c r="C2" s="576"/>
      <c r="D2" s="576"/>
      <c r="E2" s="576"/>
      <c r="F2" s="56"/>
    </row>
    <row r="3" spans="1:8" s="34" customFormat="1" ht="13.15" customHeight="1" x14ac:dyDescent="0.2"/>
    <row r="4" spans="1:8" s="34" customFormat="1" ht="13.15" customHeight="1" x14ac:dyDescent="0.2">
      <c r="A4" s="11"/>
      <c r="B4" s="506">
        <v>2019</v>
      </c>
      <c r="C4" s="513">
        <v>2020</v>
      </c>
      <c r="D4" s="556">
        <v>2021</v>
      </c>
      <c r="E4" s="13">
        <v>2022</v>
      </c>
    </row>
    <row r="5" spans="1:8" s="34" customFormat="1" ht="13.15" customHeight="1" x14ac:dyDescent="0.2">
      <c r="A5" s="14" t="s">
        <v>334</v>
      </c>
      <c r="B5" s="24"/>
      <c r="C5" s="24"/>
      <c r="D5" s="24"/>
      <c r="E5" s="25"/>
    </row>
    <row r="6" spans="1:8" s="34" customFormat="1" ht="13.15" customHeight="1" x14ac:dyDescent="0.2">
      <c r="A6" s="17" t="s">
        <v>21</v>
      </c>
      <c r="B6" s="18">
        <v>68564</v>
      </c>
      <c r="C6" s="18">
        <v>71911.945075419993</v>
      </c>
      <c r="D6" s="18">
        <v>80365.869211150013</v>
      </c>
      <c r="E6" s="19">
        <v>84388.909246590003</v>
      </c>
    </row>
    <row r="7" spans="1:8" s="34" customFormat="1" ht="13.15" customHeight="1" x14ac:dyDescent="0.2">
      <c r="A7" s="17" t="s">
        <v>223</v>
      </c>
      <c r="B7" s="18">
        <v>0</v>
      </c>
      <c r="C7" s="21">
        <v>4.8829488877836669E-2</v>
      </c>
      <c r="D7" s="21">
        <v>0.11755938636986785</v>
      </c>
      <c r="E7" s="20">
        <v>5.0059062073602556E-2</v>
      </c>
    </row>
    <row r="8" spans="1:8" s="34" customFormat="1" ht="13.15" customHeight="1" x14ac:dyDescent="0.2">
      <c r="A8" s="17" t="s">
        <v>416</v>
      </c>
      <c r="B8" s="21">
        <v>0.31768625216033508</v>
      </c>
      <c r="C8" s="21">
        <v>0.31482946240371551</v>
      </c>
      <c r="D8" s="21">
        <v>0.32439532909731117</v>
      </c>
      <c r="E8" s="20">
        <v>0.32262531737646161</v>
      </c>
      <c r="F8" s="347"/>
      <c r="G8" s="347"/>
    </row>
    <row r="9" spans="1:8" s="34" customFormat="1" ht="13.15" customHeight="1" x14ac:dyDescent="0.2">
      <c r="A9" s="14" t="s">
        <v>350</v>
      </c>
      <c r="B9" s="24"/>
      <c r="C9" s="24"/>
      <c r="D9" s="24"/>
      <c r="E9" s="25"/>
    </row>
    <row r="10" spans="1:8" s="34" customFormat="1" ht="13.15" customHeight="1" x14ac:dyDescent="0.2">
      <c r="A10" s="17" t="s">
        <v>21</v>
      </c>
      <c r="B10" s="18">
        <v>147259</v>
      </c>
      <c r="C10" s="18">
        <v>156503.60576399</v>
      </c>
      <c r="D10" s="18">
        <v>167374.65601399</v>
      </c>
      <c r="E10" s="19">
        <v>177180.48627645001</v>
      </c>
    </row>
    <row r="11" spans="1:8" s="34" customFormat="1" ht="13.15" customHeight="1" x14ac:dyDescent="0.2">
      <c r="A11" s="17" t="s">
        <v>223</v>
      </c>
      <c r="B11" s="18">
        <v>0</v>
      </c>
      <c r="C11" s="21">
        <v>6.2777865963981716E-2</v>
      </c>
      <c r="D11" s="21">
        <v>6.9461979466426627E-2</v>
      </c>
      <c r="E11" s="20">
        <v>5.8586111517626716E-2</v>
      </c>
    </row>
    <row r="12" spans="1:8" s="34" customFormat="1" ht="13.15" customHeight="1" x14ac:dyDescent="0.2">
      <c r="A12" s="17" t="s">
        <v>416</v>
      </c>
      <c r="B12" s="21">
        <v>0.68231374783966492</v>
      </c>
      <c r="C12" s="21">
        <v>0.68517053759628455</v>
      </c>
      <c r="D12" s="21">
        <v>0.67560467090268883</v>
      </c>
      <c r="E12" s="20">
        <v>0.67737468262353839</v>
      </c>
    </row>
    <row r="13" spans="1:8" s="34" customFormat="1" ht="13.15" customHeight="1" x14ac:dyDescent="0.2">
      <c r="A13" s="26" t="s">
        <v>349</v>
      </c>
      <c r="B13" s="27">
        <v>215823</v>
      </c>
      <c r="C13" s="27">
        <v>228415.55083940999</v>
      </c>
      <c r="D13" s="27">
        <v>247740.52522514001</v>
      </c>
      <c r="E13" s="28">
        <v>261569.39552304003</v>
      </c>
    </row>
    <row r="14" spans="1:8" s="34" customFormat="1" ht="13.15" customHeight="1" x14ac:dyDescent="0.2">
      <c r="A14" s="29" t="s">
        <v>340</v>
      </c>
      <c r="B14" s="518">
        <v>0</v>
      </c>
      <c r="C14" s="44">
        <v>5.8346658323765288E-2</v>
      </c>
      <c r="D14" s="44">
        <v>8.4604460224849909E-2</v>
      </c>
      <c r="E14" s="31">
        <v>5.5819976507003544E-2</v>
      </c>
    </row>
    <row r="15" spans="1:8" ht="13.15" customHeight="1" x14ac:dyDescent="0.25">
      <c r="A15" s="1" t="s">
        <v>17</v>
      </c>
      <c r="B15" s="1"/>
      <c r="C15" s="1"/>
      <c r="D15" s="1"/>
    </row>
    <row r="16" spans="1:8" ht="13.15" customHeight="1" x14ac:dyDescent="0.25">
      <c r="A16" s="570" t="s">
        <v>444</v>
      </c>
      <c r="B16" s="570"/>
      <c r="C16" s="570"/>
      <c r="D16" s="570"/>
      <c r="E16" s="570"/>
      <c r="F16" s="570"/>
      <c r="G16" s="570"/>
      <c r="H16" s="570"/>
    </row>
    <row r="17" spans="1:6" ht="33" customHeight="1" x14ac:dyDescent="0.25">
      <c r="A17" s="3"/>
      <c r="B17" s="507"/>
      <c r="C17" s="507"/>
      <c r="D17" s="507"/>
      <c r="E17" s="507"/>
      <c r="F17" s="7"/>
    </row>
  </sheetData>
  <mergeCells count="2">
    <mergeCell ref="A2:E2"/>
    <mergeCell ref="A16:H1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E5" sqref="E5"/>
    </sheetView>
  </sheetViews>
  <sheetFormatPr defaultColWidth="9.28515625" defaultRowHeight="15" x14ac:dyDescent="0.25"/>
  <cols>
    <col min="1" max="1" width="50.7109375"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483</v>
      </c>
      <c r="B2" s="576"/>
      <c r="C2" s="576"/>
      <c r="D2" s="576"/>
      <c r="E2" s="576"/>
      <c r="F2" s="56"/>
    </row>
    <row r="3" spans="1:6" s="34" customFormat="1" ht="13.15" customHeight="1" x14ac:dyDescent="0.2"/>
    <row r="4" spans="1:6" s="34" customFormat="1" ht="13.15" customHeight="1" x14ac:dyDescent="0.2">
      <c r="A4" s="11"/>
      <c r="B4" s="176">
        <v>2019</v>
      </c>
      <c r="C4" s="513">
        <v>2020</v>
      </c>
      <c r="D4" s="556">
        <v>2021</v>
      </c>
      <c r="E4" s="13">
        <v>2022</v>
      </c>
    </row>
    <row r="5" spans="1:6" s="34" customFormat="1" ht="13.15" customHeight="1" x14ac:dyDescent="0.2">
      <c r="A5" s="14" t="s">
        <v>269</v>
      </c>
      <c r="B5" s="15"/>
      <c r="C5" s="15"/>
      <c r="D5" s="15"/>
      <c r="E5" s="16"/>
    </row>
    <row r="6" spans="1:6" s="34" customFormat="1" ht="13.15" customHeight="1" x14ac:dyDescent="0.2">
      <c r="A6" s="17" t="s">
        <v>21</v>
      </c>
      <c r="B6" s="18">
        <v>123071.65280547</v>
      </c>
      <c r="C6" s="18">
        <v>141718.0457438</v>
      </c>
      <c r="D6" s="18">
        <v>160553.15419866997</v>
      </c>
      <c r="E6" s="19">
        <v>167186.75206996998</v>
      </c>
    </row>
    <row r="7" spans="1:6" s="34" customFormat="1" ht="13.15" customHeight="1" x14ac:dyDescent="0.2">
      <c r="A7" s="17" t="s">
        <v>325</v>
      </c>
      <c r="B7" s="517">
        <v>0</v>
      </c>
      <c r="C7" s="21">
        <v>0.15150843035969408</v>
      </c>
      <c r="D7" s="21">
        <v>0.13290550512473454</v>
      </c>
      <c r="E7" s="20">
        <v>4.1317144495906621E-2</v>
      </c>
    </row>
    <row r="8" spans="1:6" s="34" customFormat="1" ht="13.15" customHeight="1" x14ac:dyDescent="0.2">
      <c r="A8" s="17" t="s">
        <v>416</v>
      </c>
      <c r="B8" s="21">
        <v>0.46429697473805509</v>
      </c>
      <c r="C8" s="21">
        <v>0.4902760386135791</v>
      </c>
      <c r="D8" s="21">
        <v>0.50877959170514953</v>
      </c>
      <c r="E8" s="20">
        <v>0.54616330882949926</v>
      </c>
    </row>
    <row r="9" spans="1:6" s="34" customFormat="1" ht="13.15" customHeight="1" x14ac:dyDescent="0.2">
      <c r="A9" s="14" t="s">
        <v>428</v>
      </c>
      <c r="B9" s="22"/>
      <c r="C9" s="22"/>
      <c r="D9" s="22"/>
      <c r="E9" s="23"/>
    </row>
    <row r="10" spans="1:6" s="34" customFormat="1" ht="13.15" customHeight="1" x14ac:dyDescent="0.2">
      <c r="A10" s="17" t="s">
        <v>21</v>
      </c>
      <c r="B10" s="18">
        <v>135169.85671608002</v>
      </c>
      <c r="C10" s="18">
        <v>142559.6553139</v>
      </c>
      <c r="D10" s="18">
        <v>149375.62831590997</v>
      </c>
      <c r="E10" s="19">
        <v>130249.24362646</v>
      </c>
    </row>
    <row r="11" spans="1:6" s="34" customFormat="1" ht="13.15" customHeight="1" x14ac:dyDescent="0.2">
      <c r="A11" s="17" t="s">
        <v>325</v>
      </c>
      <c r="B11" s="517">
        <v>0</v>
      </c>
      <c r="C11" s="21">
        <v>5.4670462611660753E-2</v>
      </c>
      <c r="D11" s="21">
        <v>4.7811374031467624E-2</v>
      </c>
      <c r="E11" s="20">
        <v>-0.12804220410708611</v>
      </c>
    </row>
    <row r="12" spans="1:6" s="34" customFormat="1" ht="13.15" customHeight="1" x14ac:dyDescent="0.2">
      <c r="A12" s="17" t="s">
        <v>416</v>
      </c>
      <c r="B12" s="21">
        <v>0.50993834988346698</v>
      </c>
      <c r="C12" s="21">
        <v>0.49318760152656088</v>
      </c>
      <c r="D12" s="21">
        <v>0.47335894186934896</v>
      </c>
      <c r="E12" s="20">
        <v>0.4254963804894959</v>
      </c>
    </row>
    <row r="13" spans="1:6" s="34" customFormat="1" ht="13.15" customHeight="1" x14ac:dyDescent="0.2">
      <c r="A13" s="14" t="s">
        <v>270</v>
      </c>
      <c r="B13" s="24"/>
      <c r="C13" s="24"/>
      <c r="D13" s="24"/>
      <c r="E13" s="25"/>
    </row>
    <row r="14" spans="1:6" s="34" customFormat="1" ht="13.15" customHeight="1" x14ac:dyDescent="0.2">
      <c r="A14" s="17" t="s">
        <v>21</v>
      </c>
      <c r="B14" s="18">
        <v>6829.4676798499995</v>
      </c>
      <c r="C14" s="18">
        <v>4779.9615287800007</v>
      </c>
      <c r="D14" s="18">
        <v>5636.4579475700002</v>
      </c>
      <c r="E14" s="19">
        <v>8675.2889086699997</v>
      </c>
    </row>
    <row r="15" spans="1:6" s="34" customFormat="1" ht="13.15" customHeight="1" x14ac:dyDescent="0.2">
      <c r="A15" s="17" t="s">
        <v>325</v>
      </c>
      <c r="B15" s="517">
        <v>0</v>
      </c>
      <c r="C15" s="21">
        <v>-0.30009749619534232</v>
      </c>
      <c r="D15" s="21">
        <v>0.17918479335723969</v>
      </c>
      <c r="E15" s="20">
        <v>0.53913840737694252</v>
      </c>
    </row>
    <row r="16" spans="1:6" s="34" customFormat="1" ht="13.15" customHeight="1" x14ac:dyDescent="0.2">
      <c r="A16" s="17" t="s">
        <v>416</v>
      </c>
      <c r="B16" s="44">
        <v>2.5764675378477944E-2</v>
      </c>
      <c r="C16" s="44">
        <v>1.653635985985992E-2</v>
      </c>
      <c r="D16" s="44">
        <v>1.7861466425501505E-2</v>
      </c>
      <c r="E16" s="31">
        <v>2.834031068100475E-2</v>
      </c>
    </row>
    <row r="17" spans="1:8" s="34" customFormat="1" ht="13.15" customHeight="1" x14ac:dyDescent="0.2">
      <c r="A17" s="55" t="s">
        <v>355</v>
      </c>
      <c r="B17" s="48">
        <v>265070.97720140003</v>
      </c>
      <c r="C17" s="48">
        <v>289057.66258648003</v>
      </c>
      <c r="D17" s="48">
        <v>315565.24046214996</v>
      </c>
      <c r="E17" s="49">
        <v>306111.28460509999</v>
      </c>
    </row>
    <row r="18" spans="1:8" ht="13.15" customHeight="1" x14ac:dyDescent="0.25">
      <c r="A18" s="1" t="s">
        <v>17</v>
      </c>
    </row>
    <row r="19" spans="1:8" ht="13.15" customHeight="1" x14ac:dyDescent="0.25">
      <c r="A19" s="570" t="s">
        <v>444</v>
      </c>
      <c r="B19" s="570"/>
      <c r="C19" s="570"/>
      <c r="D19" s="570"/>
      <c r="E19" s="570"/>
      <c r="F19" s="570"/>
      <c r="G19" s="570"/>
      <c r="H19" s="570"/>
    </row>
  </sheetData>
  <mergeCells count="2">
    <mergeCell ref="A2:E2"/>
    <mergeCell ref="A19:H19"/>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workbookViewId="0">
      <selection activeCell="E5" sqref="E5"/>
    </sheetView>
  </sheetViews>
  <sheetFormatPr defaultColWidth="9.28515625" defaultRowHeight="15" x14ac:dyDescent="0.25"/>
  <cols>
    <col min="1" max="1" width="50.7109375" style="2" customWidth="1"/>
    <col min="2" max="5" width="14.28515625" style="2" customWidth="1"/>
    <col min="6" max="16384" width="9.28515625" style="2"/>
  </cols>
  <sheetData>
    <row r="1" spans="1:5" s="34" customFormat="1" ht="13.15" customHeight="1" x14ac:dyDescent="0.2"/>
    <row r="2" spans="1:5" s="34" customFormat="1" ht="13.15" customHeight="1" x14ac:dyDescent="0.2">
      <c r="A2" s="576" t="s">
        <v>484</v>
      </c>
      <c r="B2" s="576"/>
      <c r="C2" s="576"/>
      <c r="D2" s="576"/>
      <c r="E2" s="576"/>
    </row>
    <row r="3" spans="1:5" s="34" customFormat="1" ht="13.15" customHeight="1" x14ac:dyDescent="0.2"/>
    <row r="4" spans="1:5" s="34" customFormat="1" ht="13.15" customHeight="1" x14ac:dyDescent="0.2">
      <c r="A4" s="11"/>
      <c r="B4" s="514">
        <v>2019</v>
      </c>
      <c r="C4" s="514">
        <v>2020</v>
      </c>
      <c r="D4" s="556">
        <v>2021</v>
      </c>
      <c r="E4" s="499">
        <v>2022</v>
      </c>
    </row>
    <row r="5" spans="1:5" s="34" customFormat="1" ht="13.15" customHeight="1" x14ac:dyDescent="0.2">
      <c r="A5" s="51" t="s">
        <v>267</v>
      </c>
      <c r="B5" s="22"/>
      <c r="C5" s="22"/>
      <c r="D5" s="22"/>
      <c r="E5" s="23"/>
    </row>
    <row r="6" spans="1:5" s="34" customFormat="1" ht="13.15" customHeight="1" x14ac:dyDescent="0.2">
      <c r="A6" s="17" t="s">
        <v>21</v>
      </c>
      <c r="B6" s="18">
        <v>449.21130027999993</v>
      </c>
      <c r="C6" s="18">
        <v>714.84451617000002</v>
      </c>
      <c r="D6" s="18">
        <v>1443.9567546399999</v>
      </c>
      <c r="E6" s="19">
        <v>1430.75318462</v>
      </c>
    </row>
    <row r="7" spans="1:5" s="34" customFormat="1" ht="13.15" customHeight="1" x14ac:dyDescent="0.2">
      <c r="A7" s="17" t="s">
        <v>223</v>
      </c>
      <c r="B7" s="517">
        <v>0</v>
      </c>
      <c r="C7" s="21">
        <v>0.5913324436059979</v>
      </c>
      <c r="D7" s="21">
        <v>1.0199591966885939</v>
      </c>
      <c r="E7" s="20">
        <v>-9.1440203992063651E-3</v>
      </c>
    </row>
    <row r="8" spans="1:5" s="34" customFormat="1" ht="13.15" customHeight="1" x14ac:dyDescent="0.2">
      <c r="A8" s="17" t="s">
        <v>417</v>
      </c>
      <c r="B8" s="21">
        <v>2.9859792968378068E-2</v>
      </c>
      <c r="C8" s="21">
        <v>5.1322222064289866E-2</v>
      </c>
      <c r="D8" s="21">
        <v>7.8351199014433603E-2</v>
      </c>
      <c r="E8" s="20">
        <v>7.7634754052343352E-2</v>
      </c>
    </row>
    <row r="9" spans="1:5" s="34" customFormat="1" ht="13.15" customHeight="1" x14ac:dyDescent="0.2">
      <c r="A9" s="14" t="s">
        <v>363</v>
      </c>
      <c r="B9" s="24"/>
      <c r="C9" s="24"/>
      <c r="D9" s="24"/>
      <c r="E9" s="25"/>
    </row>
    <row r="10" spans="1:5" s="34" customFormat="1" ht="13.15" customHeight="1" x14ac:dyDescent="0.2">
      <c r="A10" s="17" t="s">
        <v>21</v>
      </c>
      <c r="B10" s="18">
        <v>8324.827696100001</v>
      </c>
      <c r="C10" s="18">
        <v>6509.3538583500003</v>
      </c>
      <c r="D10" s="18">
        <v>6217.3467872299998</v>
      </c>
      <c r="E10" s="19">
        <v>3049.40789038</v>
      </c>
    </row>
    <row r="11" spans="1:5" s="34" customFormat="1" ht="13.15" customHeight="1" x14ac:dyDescent="0.2">
      <c r="A11" s="17" t="s">
        <v>223</v>
      </c>
      <c r="B11" s="517">
        <v>0</v>
      </c>
      <c r="C11" s="21">
        <v>-0.21807944909184251</v>
      </c>
      <c r="D11" s="21">
        <v>-4.485960933671207E-2</v>
      </c>
      <c r="E11" s="20">
        <v>-0.50953228205908141</v>
      </c>
    </row>
    <row r="12" spans="1:5" s="34" customFormat="1" ht="13.15" customHeight="1" x14ac:dyDescent="0.2">
      <c r="A12" s="17" t="s">
        <v>417</v>
      </c>
      <c r="B12" s="21">
        <v>0.55336460001790633</v>
      </c>
      <c r="C12" s="21">
        <v>0.46833869625689789</v>
      </c>
      <c r="D12" s="21">
        <v>0.33736230250846921</v>
      </c>
      <c r="E12" s="20">
        <v>0.16546531863062272</v>
      </c>
    </row>
    <row r="13" spans="1:5" s="34" customFormat="1" ht="13.15" customHeight="1" x14ac:dyDescent="0.2">
      <c r="A13" s="14" t="s">
        <v>268</v>
      </c>
      <c r="B13" s="24"/>
      <c r="C13" s="24"/>
      <c r="D13" s="24"/>
      <c r="E13" s="25"/>
    </row>
    <row r="14" spans="1:5" s="34" customFormat="1" ht="13.15" customHeight="1" x14ac:dyDescent="0.2">
      <c r="A14" s="17" t="s">
        <v>21</v>
      </c>
      <c r="B14" s="18">
        <v>79.788974999999994</v>
      </c>
      <c r="C14" s="18">
        <v>77.812893000000003</v>
      </c>
      <c r="D14" s="18">
        <v>194.00700900000001</v>
      </c>
      <c r="E14" s="19">
        <v>257.847463</v>
      </c>
    </row>
    <row r="15" spans="1:5" s="34" customFormat="1" ht="13.15" customHeight="1" x14ac:dyDescent="0.2">
      <c r="A15" s="17" t="s">
        <v>223</v>
      </c>
      <c r="B15" s="517">
        <v>0</v>
      </c>
      <c r="C15" s="21">
        <v>-2.4766353998155632E-2</v>
      </c>
      <c r="D15" s="21">
        <v>1.4932501738497246</v>
      </c>
      <c r="E15" s="20">
        <v>0.32906261649546886</v>
      </c>
    </row>
    <row r="16" spans="1:5" s="34" customFormat="1" ht="13.15" customHeight="1" x14ac:dyDescent="0.2">
      <c r="A16" s="17" t="s">
        <v>417</v>
      </c>
      <c r="B16" s="21">
        <v>5.3037006708737235E-3</v>
      </c>
      <c r="C16" s="21">
        <v>5.5865723016347646E-3</v>
      </c>
      <c r="D16" s="21">
        <v>1.0527103199945742E-2</v>
      </c>
      <c r="E16" s="20">
        <v>1.3991179323037712E-2</v>
      </c>
    </row>
    <row r="17" spans="1:8" s="34" customFormat="1" ht="13.15" customHeight="1" x14ac:dyDescent="0.2">
      <c r="A17" s="14" t="s">
        <v>364</v>
      </c>
      <c r="B17" s="24"/>
      <c r="C17" s="24"/>
      <c r="D17" s="24"/>
      <c r="E17" s="25"/>
    </row>
    <row r="18" spans="1:8" s="34" customFormat="1" ht="13.15" customHeight="1" x14ac:dyDescent="0.2">
      <c r="A18" s="17" t="s">
        <v>21</v>
      </c>
      <c r="B18" s="18">
        <v>6190.1912807200006</v>
      </c>
      <c r="C18" s="18">
        <v>6626.5461373899998</v>
      </c>
      <c r="D18" s="18">
        <v>10573.976719819999</v>
      </c>
      <c r="E18" s="19">
        <v>11828.931524020001</v>
      </c>
      <c r="G18" s="500"/>
    </row>
    <row r="19" spans="1:8" s="34" customFormat="1" ht="13.15" customHeight="1" x14ac:dyDescent="0.2">
      <c r="A19" s="17" t="s">
        <v>223</v>
      </c>
      <c r="B19" s="517">
        <v>0</v>
      </c>
      <c r="C19" s="21">
        <v>7.049133651638062E-2</v>
      </c>
      <c r="D19" s="21">
        <v>0.59569955457742796</v>
      </c>
      <c r="E19" s="20">
        <v>0.11868333338087456</v>
      </c>
    </row>
    <row r="20" spans="1:8" s="34" customFormat="1" ht="13.15" customHeight="1" x14ac:dyDescent="0.2">
      <c r="A20" s="17" t="s">
        <v>417</v>
      </c>
      <c r="B20" s="21">
        <v>0.41147190634284175</v>
      </c>
      <c r="C20" s="21">
        <v>0.4757525093771775</v>
      </c>
      <c r="D20" s="21">
        <v>0.57375939527715147</v>
      </c>
      <c r="E20" s="20">
        <v>0.64185507286723864</v>
      </c>
    </row>
    <row r="21" spans="1:8" s="34" customFormat="1" ht="13.15" customHeight="1" x14ac:dyDescent="0.2">
      <c r="A21" s="26" t="s">
        <v>365</v>
      </c>
      <c r="B21" s="27">
        <v>15044.019252100003</v>
      </c>
      <c r="C21" s="27">
        <v>13928.55740491</v>
      </c>
      <c r="D21" s="27">
        <v>18429.287270689998</v>
      </c>
      <c r="E21" s="28">
        <v>16566.940062020003</v>
      </c>
      <c r="G21" s="500"/>
    </row>
    <row r="22" spans="1:8" s="34" customFormat="1" ht="13.15" customHeight="1" x14ac:dyDescent="0.2">
      <c r="A22" s="29" t="s">
        <v>340</v>
      </c>
      <c r="B22" s="518">
        <v>0</v>
      </c>
      <c r="C22" s="44">
        <v>-7.4146531488537892E-2</v>
      </c>
      <c r="D22" s="44">
        <v>0.32312964903267249</v>
      </c>
      <c r="E22" s="31">
        <v>-0.10105367512675756</v>
      </c>
    </row>
    <row r="23" spans="1:8" ht="13.15" customHeight="1" x14ac:dyDescent="0.25">
      <c r="A23" s="1" t="s">
        <v>17</v>
      </c>
    </row>
    <row r="24" spans="1:8" ht="13.15" customHeight="1" x14ac:dyDescent="0.25">
      <c r="A24" s="570" t="s">
        <v>444</v>
      </c>
      <c r="B24" s="570"/>
      <c r="C24" s="570"/>
      <c r="D24" s="570"/>
      <c r="E24" s="570"/>
      <c r="F24" s="570"/>
      <c r="G24" s="570"/>
      <c r="H24" s="570"/>
    </row>
    <row r="25" spans="1:8" x14ac:dyDescent="0.25">
      <c r="D25" s="7"/>
      <c r="E25" s="7"/>
    </row>
  </sheetData>
  <mergeCells count="2">
    <mergeCell ref="A24:H24"/>
    <mergeCell ref="A2:E2"/>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E34" sqref="E34"/>
    </sheetView>
  </sheetViews>
  <sheetFormatPr defaultColWidth="9.28515625" defaultRowHeight="15" x14ac:dyDescent="0.25"/>
  <cols>
    <col min="1" max="1" width="78.28515625" style="2" customWidth="1"/>
    <col min="2" max="5" width="14.28515625" style="2" customWidth="1"/>
    <col min="6" max="16384" width="9.28515625" style="2"/>
  </cols>
  <sheetData>
    <row r="1" spans="1:5" s="34" customFormat="1" ht="13.15" customHeight="1" x14ac:dyDescent="0.2"/>
    <row r="2" spans="1:5" s="34" customFormat="1" ht="13.15" customHeight="1" x14ac:dyDescent="0.2">
      <c r="A2" s="576" t="s">
        <v>485</v>
      </c>
      <c r="B2" s="576"/>
      <c r="C2" s="576"/>
      <c r="D2" s="576"/>
      <c r="E2" s="576"/>
    </row>
    <row r="3" spans="1:5" s="34" customFormat="1" ht="13.15" customHeight="1" x14ac:dyDescent="0.2"/>
    <row r="4" spans="1:5" s="34" customFormat="1" ht="13.15" customHeight="1" x14ac:dyDescent="0.2">
      <c r="A4" s="11"/>
      <c r="B4" s="12">
        <v>2019</v>
      </c>
      <c r="C4" s="12">
        <v>2020</v>
      </c>
      <c r="D4" s="12">
        <v>2021</v>
      </c>
      <c r="E4" s="13">
        <v>2022</v>
      </c>
    </row>
    <row r="5" spans="1:5" s="34" customFormat="1" ht="13.15" customHeight="1" x14ac:dyDescent="0.2">
      <c r="A5" s="14" t="s">
        <v>289</v>
      </c>
      <c r="B5" s="22"/>
      <c r="C5" s="22"/>
      <c r="D5" s="22"/>
      <c r="E5" s="23"/>
    </row>
    <row r="6" spans="1:5" s="34" customFormat="1" ht="13.15" customHeight="1" x14ac:dyDescent="0.2">
      <c r="A6" s="17" t="s">
        <v>21</v>
      </c>
      <c r="B6" s="18">
        <v>835.27427366000006</v>
      </c>
      <c r="C6" s="18">
        <v>1115.4925189499997</v>
      </c>
      <c r="D6" s="18">
        <v>801.32335450999983</v>
      </c>
      <c r="E6" s="19">
        <v>413.60500180999998</v>
      </c>
    </row>
    <row r="7" spans="1:5" s="34" customFormat="1" ht="13.15" customHeight="1" x14ac:dyDescent="0.2">
      <c r="A7" s="17" t="s">
        <v>223</v>
      </c>
      <c r="B7" s="517">
        <v>0</v>
      </c>
      <c r="C7" s="21">
        <v>0.3354805171505415</v>
      </c>
      <c r="D7" s="21">
        <v>-0.28164165971791877</v>
      </c>
      <c r="E7" s="20">
        <v>-0.48384756355576986</v>
      </c>
    </row>
    <row r="8" spans="1:5" s="34" customFormat="1" ht="13.15" customHeight="1" x14ac:dyDescent="0.2">
      <c r="A8" s="17" t="s">
        <v>418</v>
      </c>
      <c r="B8" s="21">
        <v>0.10221049690056669</v>
      </c>
      <c r="C8" s="21">
        <v>0.11799886710386047</v>
      </c>
      <c r="D8" s="21">
        <v>0.11522855570406826</v>
      </c>
      <c r="E8" s="20">
        <v>5.9475499774604521E-2</v>
      </c>
    </row>
    <row r="9" spans="1:5" s="34" customFormat="1" ht="13.15" customHeight="1" x14ac:dyDescent="0.2">
      <c r="A9" s="14" t="s">
        <v>409</v>
      </c>
      <c r="B9" s="22"/>
      <c r="C9" s="22"/>
      <c r="D9" s="22"/>
      <c r="E9" s="23"/>
    </row>
    <row r="10" spans="1:5" s="34" customFormat="1" ht="13.15" customHeight="1" x14ac:dyDescent="0.2">
      <c r="A10" s="17" t="s">
        <v>21</v>
      </c>
      <c r="B10" s="18">
        <v>9.6562210000000004</v>
      </c>
      <c r="C10" s="18">
        <v>24.362918000000001</v>
      </c>
      <c r="D10" s="18">
        <v>-1.664161</v>
      </c>
      <c r="E10" s="19">
        <v>-151.088538</v>
      </c>
    </row>
    <row r="11" spans="1:5" s="34" customFormat="1" ht="13.15" customHeight="1" x14ac:dyDescent="0.2">
      <c r="A11" s="17" t="s">
        <v>223</v>
      </c>
      <c r="B11" s="517">
        <v>0</v>
      </c>
      <c r="C11" s="21">
        <v>1.5230282115539815</v>
      </c>
      <c r="D11" s="21">
        <v>-1.0683071297124589</v>
      </c>
      <c r="E11" s="20">
        <v>89.789615908556925</v>
      </c>
    </row>
    <row r="12" spans="1:5" s="34" customFormat="1" ht="13.15" customHeight="1" x14ac:dyDescent="0.2">
      <c r="A12" s="17" t="s">
        <v>418</v>
      </c>
      <c r="B12" s="21">
        <v>1.1816084581020314E-3</v>
      </c>
      <c r="C12" s="21">
        <v>2.5771546420143301E-3</v>
      </c>
      <c r="D12" s="21">
        <v>-2.3930273267312458E-4</v>
      </c>
      <c r="E12" s="20">
        <v>-2.1726203185261056E-2</v>
      </c>
    </row>
    <row r="13" spans="1:5" s="34" customFormat="1" ht="13.15" customHeight="1" x14ac:dyDescent="0.2">
      <c r="A13" s="14" t="s">
        <v>420</v>
      </c>
      <c r="B13" s="22"/>
      <c r="C13" s="22"/>
      <c r="D13" s="22"/>
      <c r="E13" s="23"/>
    </row>
    <row r="14" spans="1:5" s="34" customFormat="1" ht="13.15" customHeight="1" x14ac:dyDescent="0.2">
      <c r="A14" s="17" t="s">
        <v>21</v>
      </c>
      <c r="B14" s="18">
        <v>2136.7244176500003</v>
      </c>
      <c r="C14" s="18">
        <v>2179.7868310199997</v>
      </c>
      <c r="D14" s="18">
        <v>2181.9359637800003</v>
      </c>
      <c r="E14" s="19">
        <v>1978.5286085699997</v>
      </c>
    </row>
    <row r="15" spans="1:5" s="34" customFormat="1" ht="13.15" customHeight="1" x14ac:dyDescent="0.2">
      <c r="A15" s="17" t="s">
        <v>223</v>
      </c>
      <c r="B15" s="517">
        <v>0</v>
      </c>
      <c r="C15" s="21">
        <v>2.0153470898863102E-2</v>
      </c>
      <c r="D15" s="21">
        <v>9.8593712440897541E-4</v>
      </c>
      <c r="E15" s="20">
        <v>-9.3223338625216257E-2</v>
      </c>
    </row>
    <row r="16" spans="1:5" s="34" customFormat="1" ht="13.15" customHeight="1" x14ac:dyDescent="0.2">
      <c r="A16" s="17" t="s">
        <v>418</v>
      </c>
      <c r="B16" s="21">
        <v>0.26146580991967538</v>
      </c>
      <c r="C16" s="21">
        <v>0.23158189294750731</v>
      </c>
      <c r="D16" s="21">
        <v>0.31375764643584475</v>
      </c>
      <c r="E16" s="20">
        <v>0.28450811111590513</v>
      </c>
    </row>
    <row r="17" spans="1:5" s="34" customFormat="1" ht="13.15" customHeight="1" x14ac:dyDescent="0.2">
      <c r="A17" s="14" t="s">
        <v>421</v>
      </c>
      <c r="B17" s="24"/>
      <c r="C17" s="24"/>
      <c r="D17" s="24"/>
      <c r="E17" s="25"/>
    </row>
    <row r="18" spans="1:5" s="34" customFormat="1" ht="13.15" customHeight="1" x14ac:dyDescent="0.2">
      <c r="A18" s="17" t="s">
        <v>21</v>
      </c>
      <c r="B18" s="18">
        <v>542.73028500999988</v>
      </c>
      <c r="C18" s="18">
        <v>537.88433371999986</v>
      </c>
      <c r="D18" s="18">
        <v>521.72268074999999</v>
      </c>
      <c r="E18" s="19">
        <v>493.38018704999996</v>
      </c>
    </row>
    <row r="19" spans="1:5" s="34" customFormat="1" ht="13.15" customHeight="1" x14ac:dyDescent="0.2">
      <c r="A19" s="17" t="s">
        <v>223</v>
      </c>
      <c r="B19" s="517">
        <v>0</v>
      </c>
      <c r="C19" s="21">
        <v>-8.9288389165729232E-3</v>
      </c>
      <c r="D19" s="21">
        <v>-3.0046706990378591E-2</v>
      </c>
      <c r="E19" s="20">
        <v>-5.4324825708662705E-2</v>
      </c>
    </row>
    <row r="20" spans="1:5" s="34" customFormat="1" ht="13.15" customHeight="1" x14ac:dyDescent="0.2">
      <c r="A20" s="17" t="s">
        <v>418</v>
      </c>
      <c r="B20" s="21">
        <v>6.6412595075852343E-2</v>
      </c>
      <c r="C20" s="21">
        <v>5.689840221574783E-2</v>
      </c>
      <c r="D20" s="21">
        <v>7.502258687772588E-2</v>
      </c>
      <c r="E20" s="20">
        <v>7.0946997921380414E-2</v>
      </c>
    </row>
    <row r="21" spans="1:5" s="34" customFormat="1" ht="13.15" customHeight="1" x14ac:dyDescent="0.2">
      <c r="A21" s="14" t="s">
        <v>422</v>
      </c>
      <c r="B21" s="24"/>
      <c r="C21" s="24"/>
      <c r="D21" s="24"/>
      <c r="E21" s="25"/>
    </row>
    <row r="22" spans="1:5" s="34" customFormat="1" ht="13.15" customHeight="1" x14ac:dyDescent="0.2">
      <c r="A22" s="17" t="s">
        <v>21</v>
      </c>
      <c r="B22" s="18">
        <v>68.5</v>
      </c>
      <c r="C22" s="18">
        <v>82.804988499999993</v>
      </c>
      <c r="D22" s="18">
        <v>81.295923439999996</v>
      </c>
      <c r="E22" s="19">
        <v>80.731975000000006</v>
      </c>
    </row>
    <row r="23" spans="1:5" s="34" customFormat="1" ht="13.15" customHeight="1" x14ac:dyDescent="0.2">
      <c r="A23" s="17" t="s">
        <v>223</v>
      </c>
      <c r="B23" s="517">
        <v>0</v>
      </c>
      <c r="C23" s="21">
        <v>0.20883194890510937</v>
      </c>
      <c r="D23" s="21">
        <v>-1.8224325458362944E-2</v>
      </c>
      <c r="E23" s="20">
        <v>-6.9369830138679145E-3</v>
      </c>
    </row>
    <row r="24" spans="1:5" s="34" customFormat="1" ht="13.15" customHeight="1" x14ac:dyDescent="0.2">
      <c r="A24" s="17" t="s">
        <v>418</v>
      </c>
      <c r="B24" s="21">
        <v>8.3821796725643653E-3</v>
      </c>
      <c r="C24" s="21">
        <v>8.7592652281930361E-3</v>
      </c>
      <c r="D24" s="21">
        <v>1.1690176992717124E-2</v>
      </c>
      <c r="E24" s="20">
        <v>1.1609082433489536E-2</v>
      </c>
    </row>
    <row r="25" spans="1:5" s="34" customFormat="1" ht="13.15" customHeight="1" x14ac:dyDescent="0.2">
      <c r="A25" s="14" t="s">
        <v>264</v>
      </c>
      <c r="B25" s="24"/>
      <c r="C25" s="24"/>
      <c r="D25" s="24"/>
      <c r="E25" s="25"/>
    </row>
    <row r="26" spans="1:5" s="34" customFormat="1" ht="13.15" customHeight="1" x14ac:dyDescent="0.2">
      <c r="A26" s="17" t="s">
        <v>21</v>
      </c>
      <c r="B26" s="18">
        <v>4579.2135497644495</v>
      </c>
      <c r="C26" s="18">
        <v>3505.3156020967999</v>
      </c>
      <c r="D26" s="18">
        <v>3369.5943305485994</v>
      </c>
      <c r="E26" s="19">
        <v>5141.8929724762011</v>
      </c>
    </row>
    <row r="27" spans="1:5" s="34" customFormat="1" ht="13.15" customHeight="1" x14ac:dyDescent="0.2">
      <c r="A27" s="17" t="s">
        <v>223</v>
      </c>
      <c r="B27" s="517">
        <v>0</v>
      </c>
      <c r="C27" s="21">
        <v>-0.23451580407794914</v>
      </c>
      <c r="D27" s="21">
        <v>-3.8718702380754255E-2</v>
      </c>
      <c r="E27" s="20">
        <v>0.52596795580406153</v>
      </c>
    </row>
    <row r="28" spans="1:5" s="34" customFormat="1" ht="13.15" customHeight="1" x14ac:dyDescent="0.2">
      <c r="A28" s="17" t="s">
        <v>418</v>
      </c>
      <c r="B28" s="21">
        <v>0.55934730997323912</v>
      </c>
      <c r="C28" s="21">
        <v>0.37179878426997232</v>
      </c>
      <c r="D28" s="21">
        <v>0.48454033672231694</v>
      </c>
      <c r="E28" s="20">
        <v>0.73939302713276556</v>
      </c>
    </row>
    <row r="29" spans="1:5" s="34" customFormat="1" ht="13.15" customHeight="1" x14ac:dyDescent="0.2">
      <c r="A29" s="14" t="s">
        <v>423</v>
      </c>
      <c r="B29" s="24"/>
      <c r="C29" s="24"/>
      <c r="D29" s="24"/>
      <c r="E29" s="25"/>
    </row>
    <row r="30" spans="1:5" s="34" customFormat="1" ht="13.15" customHeight="1" x14ac:dyDescent="0.2">
      <c r="A30" s="17" t="s">
        <v>21</v>
      </c>
      <c r="B30" s="18">
        <v>0</v>
      </c>
      <c r="C30" s="18">
        <v>2007.77</v>
      </c>
      <c r="D30" s="18">
        <v>0</v>
      </c>
      <c r="E30" s="19">
        <v>0</v>
      </c>
    </row>
    <row r="31" spans="1:5" s="34" customFormat="1" ht="13.15" customHeight="1" x14ac:dyDescent="0.2">
      <c r="A31" s="17" t="s">
        <v>223</v>
      </c>
      <c r="B31" s="517">
        <v>0</v>
      </c>
      <c r="C31" s="21" t="s">
        <v>429</v>
      </c>
      <c r="D31" s="21" t="s">
        <v>429</v>
      </c>
      <c r="E31" s="20" t="s">
        <v>429</v>
      </c>
    </row>
    <row r="32" spans="1:5" s="34" customFormat="1" ht="13.15" customHeight="1" x14ac:dyDescent="0.2">
      <c r="A32" s="17" t="s">
        <v>418</v>
      </c>
      <c r="B32" s="21">
        <v>0</v>
      </c>
      <c r="C32" s="21">
        <v>0.21238563359270476</v>
      </c>
      <c r="D32" s="21">
        <v>0</v>
      </c>
      <c r="E32" s="20">
        <v>0</v>
      </c>
    </row>
    <row r="33" spans="1:8" s="34" customFormat="1" ht="13.15" customHeight="1" x14ac:dyDescent="0.2">
      <c r="A33" s="26" t="s">
        <v>419</v>
      </c>
      <c r="B33" s="27">
        <v>8172.0987470844502</v>
      </c>
      <c r="C33" s="27">
        <v>9453.417192286799</v>
      </c>
      <c r="D33" s="27">
        <v>6954.2080920286007</v>
      </c>
      <c r="E33" s="28">
        <v>7956</v>
      </c>
    </row>
    <row r="34" spans="1:8" s="34" customFormat="1" ht="13.15" customHeight="1" x14ac:dyDescent="0.2">
      <c r="A34" s="29" t="s">
        <v>340</v>
      </c>
      <c r="B34" s="518">
        <v>0</v>
      </c>
      <c r="C34" s="44">
        <v>0.15679184562710802</v>
      </c>
      <c r="D34" s="44">
        <v>-0.26437097288981859</v>
      </c>
      <c r="E34" s="31">
        <v>0.14420651519288397</v>
      </c>
    </row>
    <row r="35" spans="1:8" ht="13.15" customHeight="1" x14ac:dyDescent="0.25">
      <c r="A35" s="1" t="s">
        <v>17</v>
      </c>
    </row>
    <row r="36" spans="1:8" ht="13.15" customHeight="1" x14ac:dyDescent="0.25">
      <c r="A36" s="591" t="s">
        <v>444</v>
      </c>
      <c r="B36" s="591"/>
      <c r="C36" s="591"/>
      <c r="D36" s="591"/>
      <c r="E36" s="591"/>
      <c r="F36" s="33"/>
      <c r="G36" s="33"/>
      <c r="H36" s="33"/>
    </row>
  </sheetData>
  <mergeCells count="2">
    <mergeCell ref="A2:E2"/>
    <mergeCell ref="A36:E36"/>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workbookViewId="0">
      <selection activeCell="I24" sqref="I24"/>
    </sheetView>
  </sheetViews>
  <sheetFormatPr defaultColWidth="9.28515625" defaultRowHeight="12.75" x14ac:dyDescent="0.2"/>
  <cols>
    <col min="1" max="1" width="139.85546875" style="34" bestFit="1" customWidth="1"/>
    <col min="2" max="5" width="14.28515625" style="34" customWidth="1"/>
    <col min="6" max="16384" width="9.28515625" style="34"/>
  </cols>
  <sheetData>
    <row r="1" spans="1:7" ht="13.15" customHeight="1" x14ac:dyDescent="0.2"/>
    <row r="2" spans="1:7" ht="13.15" customHeight="1" x14ac:dyDescent="0.2">
      <c r="A2" s="576" t="s">
        <v>486</v>
      </c>
      <c r="B2" s="576"/>
      <c r="C2" s="576"/>
      <c r="D2" s="576"/>
      <c r="E2" s="576"/>
    </row>
    <row r="3" spans="1:7" ht="13.15" customHeight="1" x14ac:dyDescent="0.2"/>
    <row r="4" spans="1:7" ht="13.15" customHeight="1" x14ac:dyDescent="0.2">
      <c r="A4" s="72"/>
      <c r="B4" s="85">
        <v>2019</v>
      </c>
      <c r="C4" s="516">
        <v>2020</v>
      </c>
      <c r="D4" s="516">
        <v>2021</v>
      </c>
      <c r="E4" s="515">
        <v>2022</v>
      </c>
    </row>
    <row r="5" spans="1:7" ht="13.15" customHeight="1" x14ac:dyDescent="0.2">
      <c r="A5" s="73"/>
      <c r="B5" s="74" t="s">
        <v>146</v>
      </c>
      <c r="C5" s="74" t="s">
        <v>146</v>
      </c>
      <c r="D5" s="74" t="s">
        <v>146</v>
      </c>
      <c r="E5" s="75" t="s">
        <v>146</v>
      </c>
    </row>
    <row r="6" spans="1:7" s="35" customFormat="1" ht="13.15" customHeight="1" x14ac:dyDescent="0.2">
      <c r="A6" s="76" t="s">
        <v>277</v>
      </c>
      <c r="B6" s="64">
        <v>6154</v>
      </c>
      <c r="C6" s="64">
        <v>5541</v>
      </c>
      <c r="D6" s="64">
        <v>5416</v>
      </c>
      <c r="E6" s="463">
        <v>6436</v>
      </c>
      <c r="F6" s="561"/>
      <c r="G6" s="64"/>
    </row>
    <row r="7" spans="1:7" s="35" customFormat="1" ht="13.15" customHeight="1" x14ac:dyDescent="0.2">
      <c r="A7" s="76" t="s">
        <v>278</v>
      </c>
      <c r="B7" s="64">
        <v>-1915</v>
      </c>
      <c r="C7" s="64">
        <v>-1447</v>
      </c>
      <c r="D7" s="64">
        <v>-1389</v>
      </c>
      <c r="E7" s="463">
        <v>-1673</v>
      </c>
      <c r="F7" s="561"/>
      <c r="G7" s="64"/>
    </row>
    <row r="8" spans="1:7" s="35" customFormat="1" ht="13.15" customHeight="1" x14ac:dyDescent="0.2">
      <c r="A8" s="77" t="s">
        <v>156</v>
      </c>
      <c r="B8" s="78">
        <v>4239</v>
      </c>
      <c r="C8" s="78">
        <v>4094</v>
      </c>
      <c r="D8" s="78">
        <v>4027</v>
      </c>
      <c r="E8" s="527">
        <v>4763</v>
      </c>
      <c r="F8" s="561"/>
      <c r="G8" s="561"/>
    </row>
    <row r="9" spans="1:7" s="35" customFormat="1" ht="13.15" customHeight="1" x14ac:dyDescent="0.2">
      <c r="A9" s="76" t="s">
        <v>315</v>
      </c>
      <c r="B9" s="64">
        <v>2710</v>
      </c>
      <c r="C9" s="64">
        <v>2588</v>
      </c>
      <c r="D9" s="64">
        <v>2814</v>
      </c>
      <c r="E9" s="463">
        <v>3018</v>
      </c>
    </row>
    <row r="10" spans="1:7" s="35" customFormat="1" ht="13.15" customHeight="1" x14ac:dyDescent="0.2">
      <c r="A10" s="76" t="s">
        <v>316</v>
      </c>
      <c r="B10" s="64">
        <v>-468</v>
      </c>
      <c r="C10" s="64">
        <v>-450</v>
      </c>
      <c r="D10" s="64">
        <v>-474</v>
      </c>
      <c r="E10" s="463">
        <v>-525</v>
      </c>
    </row>
    <row r="11" spans="1:7" s="35" customFormat="1" ht="13.15" customHeight="1" x14ac:dyDescent="0.2">
      <c r="A11" s="81" t="s">
        <v>157</v>
      </c>
      <c r="B11" s="60">
        <v>2242</v>
      </c>
      <c r="C11" s="60">
        <v>2138</v>
      </c>
      <c r="D11" s="60">
        <v>2340</v>
      </c>
      <c r="E11" s="528">
        <v>2493</v>
      </c>
      <c r="F11" s="561"/>
    </row>
    <row r="12" spans="1:7" s="35" customFormat="1" ht="13.15" customHeight="1" x14ac:dyDescent="0.2">
      <c r="A12" s="76" t="s">
        <v>271</v>
      </c>
      <c r="B12" s="64">
        <v>539</v>
      </c>
      <c r="C12" s="64">
        <v>390</v>
      </c>
      <c r="D12" s="64">
        <v>300</v>
      </c>
      <c r="E12" s="463">
        <v>-73</v>
      </c>
    </row>
    <row r="13" spans="1:7" s="35" customFormat="1" ht="13.15" customHeight="1" x14ac:dyDescent="0.2">
      <c r="A13" s="76" t="s">
        <v>272</v>
      </c>
      <c r="B13" s="64">
        <v>-554</v>
      </c>
      <c r="C13" s="64">
        <v>-696</v>
      </c>
      <c r="D13" s="64">
        <v>230</v>
      </c>
      <c r="E13" s="463">
        <v>269</v>
      </c>
    </row>
    <row r="14" spans="1:7" s="35" customFormat="1" ht="13.15" customHeight="1" x14ac:dyDescent="0.2">
      <c r="A14" s="76" t="s">
        <v>273</v>
      </c>
      <c r="B14" s="64">
        <v>-3</v>
      </c>
      <c r="C14" s="64">
        <v>-13</v>
      </c>
      <c r="D14" s="64">
        <v>8</v>
      </c>
      <c r="E14" s="463">
        <v>-6</v>
      </c>
    </row>
    <row r="15" spans="1:7" s="35" customFormat="1" ht="13.15" customHeight="1" x14ac:dyDescent="0.2">
      <c r="A15" s="76" t="s">
        <v>274</v>
      </c>
      <c r="B15" s="64">
        <v>98</v>
      </c>
      <c r="C15" s="64">
        <v>151</v>
      </c>
      <c r="D15" s="64">
        <v>54</v>
      </c>
      <c r="E15" s="463">
        <v>126</v>
      </c>
    </row>
    <row r="16" spans="1:7" s="35" customFormat="1" ht="13.15" customHeight="1" x14ac:dyDescent="0.2">
      <c r="A16" s="81" t="s">
        <v>158</v>
      </c>
      <c r="B16" s="60">
        <v>80</v>
      </c>
      <c r="C16" s="60">
        <v>-168</v>
      </c>
      <c r="D16" s="60">
        <v>592</v>
      </c>
      <c r="E16" s="528">
        <v>316</v>
      </c>
    </row>
    <row r="17" spans="1:8" s="35" customFormat="1" ht="13.15" customHeight="1" x14ac:dyDescent="0.2">
      <c r="A17" s="76" t="s">
        <v>313</v>
      </c>
      <c r="B17" s="64">
        <v>159</v>
      </c>
      <c r="C17" s="64">
        <v>128</v>
      </c>
      <c r="D17" s="64">
        <v>317</v>
      </c>
      <c r="E17" s="463">
        <v>414</v>
      </c>
    </row>
    <row r="18" spans="1:8" s="35" customFormat="1" ht="13.15" customHeight="1" x14ac:dyDescent="0.2">
      <c r="A18" s="76" t="s">
        <v>275</v>
      </c>
      <c r="B18" s="64">
        <v>104</v>
      </c>
      <c r="C18" s="64">
        <v>35</v>
      </c>
      <c r="D18" s="64">
        <v>18</v>
      </c>
      <c r="E18" s="463">
        <v>177</v>
      </c>
    </row>
    <row r="19" spans="1:8" s="35" customFormat="1" ht="13.15" customHeight="1" x14ac:dyDescent="0.2">
      <c r="A19" s="76" t="s">
        <v>276</v>
      </c>
      <c r="B19" s="64">
        <v>183</v>
      </c>
      <c r="C19" s="64">
        <v>185</v>
      </c>
      <c r="D19" s="64">
        <v>205</v>
      </c>
      <c r="E19" s="463">
        <v>196</v>
      </c>
    </row>
    <row r="20" spans="1:8" s="35" customFormat="1" ht="13.15" customHeight="1" x14ac:dyDescent="0.2">
      <c r="A20" s="81" t="s">
        <v>159</v>
      </c>
      <c r="B20" s="60">
        <v>446</v>
      </c>
      <c r="C20" s="60">
        <v>348</v>
      </c>
      <c r="D20" s="60">
        <v>540</v>
      </c>
      <c r="E20" s="528">
        <v>787</v>
      </c>
    </row>
    <row r="21" spans="1:8" s="35" customFormat="1" ht="13.15" customHeight="1" x14ac:dyDescent="0.2">
      <c r="A21" s="77" t="s">
        <v>150</v>
      </c>
      <c r="B21" s="95">
        <v>7007</v>
      </c>
      <c r="C21" s="95">
        <v>6412</v>
      </c>
      <c r="D21" s="95">
        <v>7499</v>
      </c>
      <c r="E21" s="529">
        <v>8359</v>
      </c>
      <c r="G21" s="561"/>
    </row>
    <row r="22" spans="1:8" s="35" customFormat="1" ht="13.15" customHeight="1" x14ac:dyDescent="0.2">
      <c r="A22" s="76" t="s">
        <v>154</v>
      </c>
      <c r="B22" s="64">
        <v>-2274</v>
      </c>
      <c r="C22" s="64">
        <v>-2194</v>
      </c>
      <c r="D22" s="64">
        <v>-2140</v>
      </c>
      <c r="E22" s="463">
        <v>-2453</v>
      </c>
    </row>
    <row r="23" spans="1:8" s="35" customFormat="1" ht="13.15" customHeight="1" x14ac:dyDescent="0.2">
      <c r="A23" s="76" t="s">
        <v>155</v>
      </c>
      <c r="B23" s="64">
        <v>-1311</v>
      </c>
      <c r="C23" s="64">
        <v>-1217</v>
      </c>
      <c r="D23" s="64">
        <v>-1204</v>
      </c>
      <c r="E23" s="463">
        <v>-1263</v>
      </c>
    </row>
    <row r="24" spans="1:8" s="35" customFormat="1" ht="13.15" customHeight="1" x14ac:dyDescent="0.2">
      <c r="A24" s="76" t="s">
        <v>279</v>
      </c>
      <c r="B24" s="64">
        <v>-393</v>
      </c>
      <c r="C24" s="64">
        <v>-410</v>
      </c>
      <c r="D24" s="64">
        <v>-438</v>
      </c>
      <c r="E24" s="463">
        <v>-475</v>
      </c>
      <c r="G24" s="561"/>
      <c r="H24" s="561"/>
    </row>
    <row r="25" spans="1:8" s="35" customFormat="1" ht="13.15" customHeight="1" x14ac:dyDescent="0.2">
      <c r="A25" s="81" t="s">
        <v>280</v>
      </c>
      <c r="B25" s="60">
        <v>-3978</v>
      </c>
      <c r="C25" s="60">
        <v>-3821</v>
      </c>
      <c r="D25" s="60">
        <v>-3782</v>
      </c>
      <c r="E25" s="528">
        <v>-4191</v>
      </c>
      <c r="G25" s="561"/>
    </row>
    <row r="26" spans="1:8" s="35" customFormat="1" ht="13.15" customHeight="1" x14ac:dyDescent="0.2">
      <c r="A26" s="77" t="s">
        <v>152</v>
      </c>
      <c r="B26" s="95">
        <v>3029</v>
      </c>
      <c r="C26" s="95">
        <v>2591</v>
      </c>
      <c r="D26" s="95">
        <v>3717</v>
      </c>
      <c r="E26" s="529">
        <v>4168</v>
      </c>
    </row>
    <row r="27" spans="1:8" s="35" customFormat="1" ht="13.15" customHeight="1" x14ac:dyDescent="0.2">
      <c r="A27" s="76" t="s">
        <v>281</v>
      </c>
      <c r="B27" s="64">
        <v>-122</v>
      </c>
      <c r="C27" s="64">
        <v>-273</v>
      </c>
      <c r="D27" s="64">
        <v>-598</v>
      </c>
      <c r="E27" s="463">
        <v>-139</v>
      </c>
    </row>
    <row r="28" spans="1:8" s="35" customFormat="1" ht="13.15" customHeight="1" x14ac:dyDescent="0.2">
      <c r="A28" s="76" t="s">
        <v>282</v>
      </c>
      <c r="B28" s="64">
        <v>-1086</v>
      </c>
      <c r="C28" s="64">
        <v>-2089</v>
      </c>
      <c r="D28" s="64">
        <v>-858</v>
      </c>
      <c r="E28" s="463">
        <v>-533</v>
      </c>
      <c r="G28" s="561"/>
    </row>
    <row r="29" spans="1:8" s="35" customFormat="1" ht="13.15" customHeight="1" x14ac:dyDescent="0.2">
      <c r="A29" s="76" t="s">
        <v>283</v>
      </c>
      <c r="B29" s="64">
        <v>25</v>
      </c>
      <c r="C29" s="64">
        <v>-129</v>
      </c>
      <c r="D29" s="64">
        <v>47</v>
      </c>
      <c r="E29" s="463">
        <v>114</v>
      </c>
    </row>
    <row r="30" spans="1:8" ht="13.15" customHeight="1" x14ac:dyDescent="0.2">
      <c r="A30" s="76" t="s">
        <v>284</v>
      </c>
      <c r="B30" s="64">
        <v>-269</v>
      </c>
      <c r="C30" s="64">
        <v>-315</v>
      </c>
      <c r="D30" s="64">
        <v>-84</v>
      </c>
      <c r="E30" s="463">
        <v>-23</v>
      </c>
    </row>
    <row r="31" spans="1:8" ht="13.15" customHeight="1" x14ac:dyDescent="0.2">
      <c r="A31" s="82" t="s">
        <v>160</v>
      </c>
      <c r="B31" s="60">
        <v>-1452</v>
      </c>
      <c r="C31" s="60">
        <v>-2806</v>
      </c>
      <c r="D31" s="60">
        <v>-1493</v>
      </c>
      <c r="E31" s="528">
        <v>-581</v>
      </c>
      <c r="F31" s="347"/>
      <c r="G31" s="561"/>
    </row>
    <row r="32" spans="1:8" ht="13.15" customHeight="1" x14ac:dyDescent="0.2">
      <c r="A32" s="76" t="s">
        <v>367</v>
      </c>
      <c r="B32" s="64">
        <v>52</v>
      </c>
      <c r="C32" s="18">
        <v>0</v>
      </c>
      <c r="D32" s="18">
        <v>0</v>
      </c>
      <c r="E32" s="19">
        <v>0</v>
      </c>
    </row>
    <row r="33" spans="1:7" ht="13.15" customHeight="1" x14ac:dyDescent="0.2">
      <c r="A33" s="76" t="s">
        <v>285</v>
      </c>
      <c r="B33" s="64">
        <v>86</v>
      </c>
      <c r="C33" s="64">
        <v>106</v>
      </c>
      <c r="D33" s="64">
        <v>18</v>
      </c>
      <c r="E33" s="463">
        <v>37</v>
      </c>
    </row>
    <row r="34" spans="1:7" ht="13.15" customHeight="1" x14ac:dyDescent="0.2">
      <c r="A34" s="76" t="s">
        <v>286</v>
      </c>
      <c r="B34" s="64">
        <v>132</v>
      </c>
      <c r="C34" s="64">
        <v>51</v>
      </c>
      <c r="D34" s="64">
        <v>37</v>
      </c>
      <c r="E34" s="463">
        <v>49</v>
      </c>
    </row>
    <row r="35" spans="1:7" ht="13.15" customHeight="1" x14ac:dyDescent="0.2">
      <c r="A35" s="82" t="s">
        <v>159</v>
      </c>
      <c r="B35" s="60">
        <v>270</v>
      </c>
      <c r="C35" s="60">
        <v>157</v>
      </c>
      <c r="D35" s="60">
        <v>55</v>
      </c>
      <c r="E35" s="528">
        <v>86</v>
      </c>
    </row>
    <row r="36" spans="1:7" s="35" customFormat="1" ht="13.15" customHeight="1" x14ac:dyDescent="0.2">
      <c r="A36" s="77" t="s">
        <v>153</v>
      </c>
      <c r="B36" s="95">
        <v>1847</v>
      </c>
      <c r="C36" s="95">
        <v>-58</v>
      </c>
      <c r="D36" s="95">
        <v>2279</v>
      </c>
      <c r="E36" s="529">
        <v>3673</v>
      </c>
    </row>
    <row r="37" spans="1:7" ht="13.15" customHeight="1" x14ac:dyDescent="0.2">
      <c r="A37" s="76" t="s">
        <v>287</v>
      </c>
      <c r="B37" s="64">
        <v>-814</v>
      </c>
      <c r="C37" s="64">
        <v>-401</v>
      </c>
      <c r="D37" s="64">
        <v>-623</v>
      </c>
      <c r="E37" s="463">
        <v>-811</v>
      </c>
    </row>
    <row r="38" spans="1:7" ht="13.15" customHeight="1" x14ac:dyDescent="0.2">
      <c r="A38" s="76" t="s">
        <v>288</v>
      </c>
      <c r="B38" s="18">
        <v>0</v>
      </c>
      <c r="C38" s="64">
        <v>-41</v>
      </c>
      <c r="D38" s="34">
        <v>1</v>
      </c>
      <c r="E38" s="19">
        <v>0</v>
      </c>
    </row>
    <row r="39" spans="1:7" ht="13.15" customHeight="1" x14ac:dyDescent="0.2">
      <c r="A39" s="83" t="s">
        <v>368</v>
      </c>
      <c r="B39" s="93">
        <v>1033</v>
      </c>
      <c r="C39" s="93">
        <v>-500</v>
      </c>
      <c r="D39" s="93">
        <v>1657</v>
      </c>
      <c r="E39" s="530">
        <v>2862</v>
      </c>
    </row>
    <row r="40" spans="1:7" ht="13.15" customHeight="1" x14ac:dyDescent="0.2">
      <c r="A40" s="1" t="s">
        <v>17</v>
      </c>
      <c r="B40" s="1"/>
      <c r="C40" s="1"/>
      <c r="D40" s="1"/>
      <c r="E40" s="1"/>
      <c r="F40" s="1"/>
      <c r="G40" s="1"/>
    </row>
    <row r="41" spans="1:7" ht="13.15" customHeight="1" x14ac:dyDescent="0.2">
      <c r="A41" s="570" t="s">
        <v>444</v>
      </c>
      <c r="B41" s="570"/>
      <c r="C41" s="570"/>
      <c r="D41" s="570"/>
      <c r="E41" s="570"/>
      <c r="F41" s="570"/>
      <c r="G41" s="570"/>
    </row>
  </sheetData>
  <mergeCells count="2">
    <mergeCell ref="A2:E2"/>
    <mergeCell ref="A41:G41"/>
  </mergeCells>
  <hyperlinks>
    <hyperlink ref="A2:E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63"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B7" sqref="B7:E25"/>
    </sheetView>
  </sheetViews>
  <sheetFormatPr defaultColWidth="9.28515625" defaultRowHeight="12.75" x14ac:dyDescent="0.2"/>
  <cols>
    <col min="1" max="1" width="49.7109375" style="34" customWidth="1"/>
    <col min="2" max="5" width="10.7109375" style="34" customWidth="1"/>
    <col min="6" max="16384" width="9.28515625" style="34"/>
  </cols>
  <sheetData>
    <row r="1" spans="1:7" ht="13.15" customHeight="1" x14ac:dyDescent="0.2"/>
    <row r="2" spans="1:7" ht="13.15" customHeight="1" x14ac:dyDescent="0.2">
      <c r="A2" s="576" t="s">
        <v>487</v>
      </c>
      <c r="B2" s="576"/>
      <c r="C2" s="576"/>
      <c r="D2" s="576"/>
      <c r="E2" s="576"/>
    </row>
    <row r="3" spans="1:7" ht="13.15" customHeight="1" x14ac:dyDescent="0.2"/>
    <row r="4" spans="1:7" ht="13.15" customHeight="1" x14ac:dyDescent="0.2">
      <c r="A4" s="86"/>
      <c r="B4" s="87">
        <v>2019</v>
      </c>
      <c r="C4" s="88">
        <v>2020</v>
      </c>
      <c r="D4" s="88">
        <v>2021</v>
      </c>
      <c r="E4" s="526">
        <v>2022</v>
      </c>
    </row>
    <row r="5" spans="1:7" ht="13.15" customHeight="1" x14ac:dyDescent="0.2">
      <c r="A5" s="73"/>
      <c r="B5" s="74" t="s">
        <v>146</v>
      </c>
      <c r="C5" s="74" t="s">
        <v>146</v>
      </c>
      <c r="D5" s="74" t="s">
        <v>146</v>
      </c>
      <c r="E5" s="75" t="s">
        <v>146</v>
      </c>
    </row>
    <row r="6" spans="1:7" ht="13.15" customHeight="1" x14ac:dyDescent="0.2">
      <c r="A6" s="77" t="s">
        <v>277</v>
      </c>
      <c r="B6" s="78"/>
      <c r="C6" s="78"/>
      <c r="D6" s="78"/>
      <c r="E6" s="527"/>
    </row>
    <row r="7" spans="1:7" s="35" customFormat="1" ht="13.15" customHeight="1" x14ac:dyDescent="0.2">
      <c r="A7" s="89" t="s">
        <v>290</v>
      </c>
      <c r="B7" s="64">
        <v>384.79117415000002</v>
      </c>
      <c r="C7" s="64">
        <v>250.19966785999998</v>
      </c>
      <c r="D7" s="64">
        <v>183.32463233999999</v>
      </c>
      <c r="E7" s="463">
        <v>150.21733240000003</v>
      </c>
      <c r="G7" s="64"/>
    </row>
    <row r="8" spans="1:7" s="35" customFormat="1" ht="13.15" customHeight="1" x14ac:dyDescent="0.2">
      <c r="A8" s="90" t="s">
        <v>235</v>
      </c>
      <c r="B8" s="64">
        <v>1044.2783527410284</v>
      </c>
      <c r="C8" s="64">
        <v>892.36597031000008</v>
      </c>
      <c r="D8" s="64">
        <v>827.49431977999996</v>
      </c>
      <c r="E8" s="463">
        <v>1060.3498088499998</v>
      </c>
      <c r="G8" s="64"/>
    </row>
    <row r="9" spans="1:7" s="35" customFormat="1" ht="13.15" customHeight="1" x14ac:dyDescent="0.2">
      <c r="A9" s="90" t="s">
        <v>236</v>
      </c>
      <c r="B9" s="64">
        <v>3977.8508391400001</v>
      </c>
      <c r="C9" s="64">
        <v>3720.5546680000002</v>
      </c>
      <c r="D9" s="64">
        <v>3601.824175629999</v>
      </c>
      <c r="E9" s="463">
        <v>4339.1006277299985</v>
      </c>
      <c r="G9" s="64"/>
    </row>
    <row r="10" spans="1:7" s="35" customFormat="1" ht="13.15" customHeight="1" x14ac:dyDescent="0.2">
      <c r="A10" s="90" t="s">
        <v>237</v>
      </c>
      <c r="B10" s="64">
        <v>315.06668013000012</v>
      </c>
      <c r="C10" s="64">
        <v>193.46214105000001</v>
      </c>
      <c r="D10" s="64">
        <v>188.50186166</v>
      </c>
      <c r="E10" s="463">
        <v>312.89793852000003</v>
      </c>
      <c r="G10" s="64"/>
    </row>
    <row r="11" spans="1:7" s="35" customFormat="1" ht="13.15" customHeight="1" x14ac:dyDescent="0.2">
      <c r="A11" s="90" t="s">
        <v>148</v>
      </c>
      <c r="B11" s="64">
        <v>39.63516997</v>
      </c>
      <c r="C11" s="64">
        <v>190.66142753</v>
      </c>
      <c r="D11" s="64">
        <v>382.73324618999999</v>
      </c>
      <c r="E11" s="463">
        <v>289.68470583000004</v>
      </c>
      <c r="G11" s="64"/>
    </row>
    <row r="12" spans="1:7" s="35" customFormat="1" ht="13.15" customHeight="1" x14ac:dyDescent="0.2">
      <c r="A12" s="89" t="s">
        <v>289</v>
      </c>
      <c r="B12" s="64">
        <v>392.27340445999999</v>
      </c>
      <c r="C12" s="64">
        <v>294.00666318999998</v>
      </c>
      <c r="D12" s="64">
        <v>232.43775281000001</v>
      </c>
      <c r="E12" s="463">
        <v>284.00900992999993</v>
      </c>
      <c r="G12" s="64"/>
    </row>
    <row r="13" spans="1:7" s="35" customFormat="1" ht="13.15" customHeight="1" x14ac:dyDescent="0.2">
      <c r="A13" s="81" t="s">
        <v>6</v>
      </c>
      <c r="B13" s="60">
        <v>6153.895620591029</v>
      </c>
      <c r="C13" s="60">
        <v>5541.25053794</v>
      </c>
      <c r="D13" s="60">
        <v>5416.3159884099987</v>
      </c>
      <c r="E13" s="528">
        <v>6436.2594232599977</v>
      </c>
      <c r="G13" s="561"/>
    </row>
    <row r="14" spans="1:7" ht="13.15" customHeight="1" x14ac:dyDescent="0.2">
      <c r="A14" s="77" t="s">
        <v>278</v>
      </c>
      <c r="B14" s="78"/>
      <c r="C14" s="78"/>
      <c r="D14" s="78"/>
      <c r="E14" s="527"/>
    </row>
    <row r="15" spans="1:7" ht="13.15" customHeight="1" x14ac:dyDescent="0.2">
      <c r="A15" s="89" t="s">
        <v>290</v>
      </c>
      <c r="B15" s="64">
        <v>349.34557131999998</v>
      </c>
      <c r="C15" s="64">
        <v>225.82743660999998</v>
      </c>
      <c r="D15" s="64">
        <v>161.19524268000001</v>
      </c>
      <c r="E15" s="463">
        <v>141.92468513</v>
      </c>
      <c r="G15" s="64"/>
    </row>
    <row r="16" spans="1:7" ht="13.15" customHeight="1" x14ac:dyDescent="0.2">
      <c r="A16" s="90" t="s">
        <v>235</v>
      </c>
      <c r="B16" s="64">
        <v>79.977173649999997</v>
      </c>
      <c r="C16" s="64">
        <v>80.818519260000002</v>
      </c>
      <c r="D16" s="64">
        <v>74.739769469999999</v>
      </c>
      <c r="E16" s="463">
        <v>79.968001430000001</v>
      </c>
      <c r="G16" s="64"/>
    </row>
    <row r="17" spans="1:7" ht="13.15" customHeight="1" x14ac:dyDescent="0.2">
      <c r="A17" s="90" t="s">
        <v>236</v>
      </c>
      <c r="B17" s="64">
        <v>17.3942063</v>
      </c>
      <c r="C17" s="64">
        <v>35.677599239999992</v>
      </c>
      <c r="D17" s="64">
        <v>83.523810060000002</v>
      </c>
      <c r="E17" s="463">
        <v>90.361532639999979</v>
      </c>
      <c r="G17" s="64"/>
    </row>
    <row r="18" spans="1:7" ht="13.15" customHeight="1" x14ac:dyDescent="0.2">
      <c r="A18" s="90" t="s">
        <v>237</v>
      </c>
      <c r="B18" s="64">
        <v>10.298165010000002</v>
      </c>
      <c r="C18" s="64">
        <v>1.86857067</v>
      </c>
      <c r="D18" s="64">
        <v>12.34565259</v>
      </c>
      <c r="E18" s="463">
        <v>45.154021460000003</v>
      </c>
      <c r="G18" s="64"/>
    </row>
    <row r="19" spans="1:7" ht="13.15" customHeight="1" x14ac:dyDescent="0.2">
      <c r="A19" s="90" t="s">
        <v>148</v>
      </c>
      <c r="B19" s="64">
        <v>604.12013879999995</v>
      </c>
      <c r="C19" s="64">
        <v>423.99506747999993</v>
      </c>
      <c r="D19" s="64">
        <v>381.18562213000007</v>
      </c>
      <c r="E19" s="463">
        <v>424.49957517000001</v>
      </c>
      <c r="G19" s="64"/>
    </row>
    <row r="20" spans="1:7" ht="13.15" customHeight="1" x14ac:dyDescent="0.2">
      <c r="A20" s="90" t="s">
        <v>262</v>
      </c>
      <c r="B20" s="64">
        <v>302.19066827999995</v>
      </c>
      <c r="C20" s="64">
        <v>281.75650330000002</v>
      </c>
      <c r="D20" s="64">
        <v>287.75279471000005</v>
      </c>
      <c r="E20" s="463">
        <v>382.87597904</v>
      </c>
      <c r="G20" s="64"/>
    </row>
    <row r="21" spans="1:7" ht="13.15" customHeight="1" x14ac:dyDescent="0.2">
      <c r="A21" s="90" t="s">
        <v>263</v>
      </c>
      <c r="B21" s="64">
        <v>102.45816792999999</v>
      </c>
      <c r="C21" s="64">
        <v>37.239497560000004</v>
      </c>
      <c r="D21" s="64">
        <v>43.046221549999999</v>
      </c>
      <c r="E21" s="463">
        <v>74.619438169999995</v>
      </c>
      <c r="G21" s="64"/>
    </row>
    <row r="22" spans="1:7" ht="13.15" customHeight="1" x14ac:dyDescent="0.2">
      <c r="A22" s="89" t="s">
        <v>289</v>
      </c>
      <c r="B22" s="64">
        <v>345.48304376999999</v>
      </c>
      <c r="C22" s="64">
        <v>286.24210209000006</v>
      </c>
      <c r="D22" s="64">
        <v>265.21535684999998</v>
      </c>
      <c r="E22" s="463">
        <v>376.18571979000001</v>
      </c>
      <c r="G22" s="64"/>
    </row>
    <row r="23" spans="1:7" ht="13.15" customHeight="1" x14ac:dyDescent="0.2">
      <c r="A23" s="89" t="s">
        <v>264</v>
      </c>
      <c r="B23" s="64">
        <v>103.61110529</v>
      </c>
      <c r="C23" s="64">
        <v>73.765283949999997</v>
      </c>
      <c r="D23" s="64">
        <v>79.006885749999981</v>
      </c>
      <c r="E23" s="463">
        <v>57.346084600000012</v>
      </c>
      <c r="G23" s="64"/>
    </row>
    <row r="24" spans="1:7" ht="13.15" customHeight="1" x14ac:dyDescent="0.2">
      <c r="A24" s="82" t="s">
        <v>6</v>
      </c>
      <c r="B24" s="60">
        <v>1914.8782403499999</v>
      </c>
      <c r="C24" s="60">
        <v>1447.1905801600001</v>
      </c>
      <c r="D24" s="60">
        <v>1389.0113557900002</v>
      </c>
      <c r="E24" s="528">
        <v>1672.93503743</v>
      </c>
      <c r="G24" s="561"/>
    </row>
    <row r="25" spans="1:7" ht="13.15" customHeight="1" x14ac:dyDescent="0.2">
      <c r="A25" s="83" t="s">
        <v>156</v>
      </c>
      <c r="B25" s="93">
        <v>4239.0173802410291</v>
      </c>
      <c r="C25" s="93">
        <v>4094.0599577799999</v>
      </c>
      <c r="D25" s="93">
        <v>4027.3046326199983</v>
      </c>
      <c r="E25" s="530">
        <v>4763.3243858299975</v>
      </c>
      <c r="G25" s="561"/>
    </row>
    <row r="26" spans="1:7" ht="13.15" customHeight="1" x14ac:dyDescent="0.2">
      <c r="A26" s="1" t="s">
        <v>17</v>
      </c>
      <c r="B26" s="1"/>
      <c r="C26" s="1"/>
      <c r="D26" s="1"/>
      <c r="E26" s="1"/>
      <c r="F26" s="1"/>
      <c r="G26" s="1"/>
    </row>
    <row r="27" spans="1:7" ht="13.15" customHeight="1" x14ac:dyDescent="0.2">
      <c r="A27" s="570" t="s">
        <v>444</v>
      </c>
      <c r="B27" s="570"/>
      <c r="C27" s="570"/>
      <c r="D27" s="570"/>
      <c r="E27" s="570"/>
      <c r="F27" s="570"/>
      <c r="G27" s="570"/>
    </row>
    <row r="28" spans="1:7" x14ac:dyDescent="0.2">
      <c r="A28" s="612"/>
      <c r="B28" s="612"/>
      <c r="C28" s="612"/>
      <c r="D28" s="612"/>
      <c r="E28" s="612"/>
    </row>
    <row r="29" spans="1:7" x14ac:dyDescent="0.2">
      <c r="A29" s="92"/>
      <c r="B29" s="92"/>
      <c r="C29" s="92"/>
      <c r="D29" s="92"/>
      <c r="E29" s="92"/>
    </row>
  </sheetData>
  <mergeCells count="3">
    <mergeCell ref="A2:E2"/>
    <mergeCell ref="A28:E28"/>
    <mergeCell ref="A27:G27"/>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workbookViewId="0">
      <selection activeCell="C29" sqref="C29"/>
    </sheetView>
  </sheetViews>
  <sheetFormatPr defaultColWidth="9.28515625" defaultRowHeight="12.75" x14ac:dyDescent="0.2"/>
  <cols>
    <col min="1" max="1" width="57.28515625" style="34" customWidth="1"/>
    <col min="2" max="5" width="10.7109375" style="34" customWidth="1"/>
    <col min="6" max="16384" width="9.28515625" style="34"/>
  </cols>
  <sheetData>
    <row r="1" spans="1:5" ht="13.15" customHeight="1" x14ac:dyDescent="0.2"/>
    <row r="2" spans="1:5" ht="13.15" customHeight="1" x14ac:dyDescent="0.2">
      <c r="A2" s="576" t="s">
        <v>488</v>
      </c>
      <c r="B2" s="576"/>
      <c r="C2" s="576"/>
      <c r="D2" s="576"/>
      <c r="E2" s="576"/>
    </row>
    <row r="3" spans="1:5" ht="13.15" customHeight="1" x14ac:dyDescent="0.2"/>
    <row r="4" spans="1:5" ht="13.15" customHeight="1" x14ac:dyDescent="0.2">
      <c r="A4" s="86"/>
      <c r="B4" s="87">
        <v>2019</v>
      </c>
      <c r="C4" s="88">
        <v>2020</v>
      </c>
      <c r="D4" s="88">
        <v>2021</v>
      </c>
      <c r="E4" s="94">
        <v>2022</v>
      </c>
    </row>
    <row r="5" spans="1:5" ht="13.15" customHeight="1" x14ac:dyDescent="0.2">
      <c r="A5" s="73"/>
      <c r="B5" s="74" t="s">
        <v>146</v>
      </c>
      <c r="C5" s="74" t="s">
        <v>146</v>
      </c>
      <c r="D5" s="74" t="s">
        <v>146</v>
      </c>
      <c r="E5" s="75" t="s">
        <v>146</v>
      </c>
    </row>
    <row r="6" spans="1:5" ht="13.15" customHeight="1" x14ac:dyDescent="0.2">
      <c r="A6" s="77" t="s">
        <v>315</v>
      </c>
      <c r="B6" s="78"/>
      <c r="C6" s="78"/>
      <c r="D6" s="78"/>
      <c r="E6" s="527"/>
    </row>
    <row r="7" spans="1:5" s="35" customFormat="1" ht="13.15" customHeight="1" x14ac:dyDescent="0.2">
      <c r="A7" s="89" t="s">
        <v>291</v>
      </c>
      <c r="B7" s="64">
        <v>143.58189589</v>
      </c>
      <c r="C7" s="64">
        <v>110.90784403000001</v>
      </c>
      <c r="D7" s="64">
        <v>97.30007384000001</v>
      </c>
      <c r="E7" s="463">
        <v>106.30276988999998</v>
      </c>
    </row>
    <row r="8" spans="1:5" s="35" customFormat="1" ht="13.15" customHeight="1" x14ac:dyDescent="0.2">
      <c r="A8" s="90" t="s">
        <v>292</v>
      </c>
      <c r="B8" s="64">
        <v>269.26783756999998</v>
      </c>
      <c r="C8" s="64">
        <v>101.23511131999999</v>
      </c>
      <c r="D8" s="64">
        <v>105.86407147</v>
      </c>
      <c r="E8" s="463">
        <v>119.15610368999999</v>
      </c>
    </row>
    <row r="9" spans="1:5" s="35" customFormat="1" ht="13.15" customHeight="1" x14ac:dyDescent="0.2">
      <c r="A9" s="90" t="s">
        <v>293</v>
      </c>
      <c r="B9" s="64">
        <v>64.817667490000005</v>
      </c>
      <c r="C9" s="64">
        <v>46.407641299999995</v>
      </c>
      <c r="D9" s="64">
        <v>60.458471430000003</v>
      </c>
      <c r="E9" s="463">
        <v>59.491928669999993</v>
      </c>
    </row>
    <row r="10" spans="1:5" s="35" customFormat="1" ht="13.15" customHeight="1" x14ac:dyDescent="0.2">
      <c r="A10" s="90" t="s">
        <v>294</v>
      </c>
      <c r="B10" s="64">
        <v>69.555748669999986</v>
      </c>
      <c r="C10" s="64">
        <v>66.976076580000012</v>
      </c>
      <c r="D10" s="64">
        <v>51.566092619999999</v>
      </c>
      <c r="E10" s="463">
        <v>49.269020599999998</v>
      </c>
    </row>
    <row r="11" spans="1:5" s="35" customFormat="1" ht="13.15" customHeight="1" x14ac:dyDescent="0.2">
      <c r="A11" s="90" t="s">
        <v>295</v>
      </c>
      <c r="B11" s="64">
        <v>15.980188999999999</v>
      </c>
      <c r="C11" s="64">
        <v>7.9775080000000003</v>
      </c>
      <c r="D11" s="64">
        <v>9.5467910000000007</v>
      </c>
      <c r="E11" s="463">
        <v>10.715512</v>
      </c>
    </row>
    <row r="12" spans="1:5" s="35" customFormat="1" ht="13.15" customHeight="1" x14ac:dyDescent="0.2">
      <c r="A12" s="90" t="s">
        <v>296</v>
      </c>
      <c r="B12" s="64">
        <v>450.71004412999997</v>
      </c>
      <c r="C12" s="64">
        <v>927.12696788999995</v>
      </c>
      <c r="D12" s="64">
        <v>997.99762059</v>
      </c>
      <c r="E12" s="463">
        <v>1115.0634940500001</v>
      </c>
    </row>
    <row r="13" spans="1:5" s="35" customFormat="1" ht="13.15" customHeight="1" x14ac:dyDescent="0.2">
      <c r="A13" s="90" t="s">
        <v>297</v>
      </c>
      <c r="B13" s="64">
        <v>421.91998782000002</v>
      </c>
      <c r="C13" s="64">
        <v>476.01390059000005</v>
      </c>
      <c r="D13" s="64">
        <v>543.76766225000017</v>
      </c>
      <c r="E13" s="463">
        <v>582.34330737999983</v>
      </c>
    </row>
    <row r="14" spans="1:5" s="35" customFormat="1" ht="13.15" customHeight="1" x14ac:dyDescent="0.2">
      <c r="A14" s="90" t="s">
        <v>298</v>
      </c>
      <c r="B14" s="64">
        <v>30.098165420000001</v>
      </c>
      <c r="C14" s="64">
        <v>33.315835110000002</v>
      </c>
      <c r="D14" s="64">
        <v>32.787264159999999</v>
      </c>
      <c r="E14" s="463">
        <v>30.644257879999998</v>
      </c>
    </row>
    <row r="15" spans="1:5" s="35" customFormat="1" ht="13.15" customHeight="1" x14ac:dyDescent="0.2">
      <c r="A15" s="90" t="s">
        <v>299</v>
      </c>
      <c r="B15" s="64">
        <v>5.8490123700000005</v>
      </c>
      <c r="C15" s="64">
        <v>27.380866640000001</v>
      </c>
      <c r="D15" s="64">
        <v>36.891887570000002</v>
      </c>
      <c r="E15" s="463">
        <v>35.546822219999996</v>
      </c>
    </row>
    <row r="16" spans="1:5" s="35" customFormat="1" ht="13.15" customHeight="1" x14ac:dyDescent="0.2">
      <c r="A16" s="90" t="s">
        <v>300</v>
      </c>
      <c r="B16" s="64">
        <v>174.69775989000001</v>
      </c>
      <c r="C16" s="64">
        <v>52.819013449999993</v>
      </c>
      <c r="D16" s="64">
        <v>54.329253659999999</v>
      </c>
      <c r="E16" s="463">
        <v>56.499095320000002</v>
      </c>
    </row>
    <row r="17" spans="1:8" s="35" customFormat="1" ht="13.15" customHeight="1" x14ac:dyDescent="0.2">
      <c r="A17" s="90" t="s">
        <v>301</v>
      </c>
      <c r="B17" s="64">
        <v>131.63930639999998</v>
      </c>
      <c r="C17" s="64">
        <v>116.44630801000001</v>
      </c>
      <c r="D17" s="64">
        <v>104.52745062000001</v>
      </c>
      <c r="E17" s="463">
        <v>109.28882636</v>
      </c>
    </row>
    <row r="18" spans="1:8" s="35" customFormat="1" ht="13.15" customHeight="1" x14ac:dyDescent="0.2">
      <c r="A18" s="90" t="s">
        <v>302</v>
      </c>
      <c r="B18" s="64">
        <v>931.80979830999991</v>
      </c>
      <c r="C18" s="64">
        <v>620.89337834000003</v>
      </c>
      <c r="D18" s="64">
        <v>719.90330522999989</v>
      </c>
      <c r="E18" s="463">
        <v>743.99231541000006</v>
      </c>
    </row>
    <row r="19" spans="1:8" s="35" customFormat="1" ht="13.15" customHeight="1" x14ac:dyDescent="0.2">
      <c r="A19" s="81" t="s">
        <v>6</v>
      </c>
      <c r="B19" s="60">
        <v>2709.9274129599999</v>
      </c>
      <c r="C19" s="60">
        <v>2587.5004512599999</v>
      </c>
      <c r="D19" s="60">
        <v>2813.9399444399996</v>
      </c>
      <c r="E19" s="528">
        <v>3018.3134534700002</v>
      </c>
      <c r="H19" s="64"/>
    </row>
    <row r="20" spans="1:8" ht="13.15" customHeight="1" x14ac:dyDescent="0.2">
      <c r="A20" s="77" t="s">
        <v>316</v>
      </c>
      <c r="B20" s="78"/>
      <c r="C20" s="78"/>
      <c r="D20" s="78"/>
      <c r="E20" s="527"/>
    </row>
    <row r="21" spans="1:8" ht="13.15" customHeight="1" x14ac:dyDescent="0.2">
      <c r="A21" s="89" t="s">
        <v>292</v>
      </c>
      <c r="B21" s="64">
        <v>110.36682404999999</v>
      </c>
      <c r="C21" s="64">
        <v>21.072572879999999</v>
      </c>
      <c r="D21" s="64">
        <v>23.086701890000004</v>
      </c>
      <c r="E21" s="463">
        <v>23.047122740000002</v>
      </c>
    </row>
    <row r="22" spans="1:8" ht="13.15" customHeight="1" x14ac:dyDescent="0.2">
      <c r="A22" s="90" t="s">
        <v>294</v>
      </c>
      <c r="B22" s="64">
        <v>12.358232869999998</v>
      </c>
      <c r="C22" s="64">
        <v>5.8346259900000002</v>
      </c>
      <c r="D22" s="64">
        <v>6.0602795</v>
      </c>
      <c r="E22" s="463">
        <v>5.4832568500000001</v>
      </c>
    </row>
    <row r="23" spans="1:8" ht="13.15" customHeight="1" x14ac:dyDescent="0.2">
      <c r="A23" s="90" t="s">
        <v>299</v>
      </c>
      <c r="B23" s="64">
        <v>4.585</v>
      </c>
      <c r="C23" s="64">
        <v>6.5571093099999995</v>
      </c>
      <c r="D23" s="64">
        <v>5.7880536399999993</v>
      </c>
      <c r="E23" s="463">
        <v>4.9708344599999998</v>
      </c>
    </row>
    <row r="24" spans="1:8" ht="13.15" customHeight="1" x14ac:dyDescent="0.2">
      <c r="A24" s="90" t="s">
        <v>304</v>
      </c>
      <c r="B24" s="64">
        <v>7.7488900000000003</v>
      </c>
      <c r="C24" s="64">
        <v>1.869</v>
      </c>
      <c r="D24" s="64">
        <v>1.8235399999999999</v>
      </c>
      <c r="E24" s="463">
        <v>3.5830000000000002</v>
      </c>
    </row>
    <row r="25" spans="1:8" ht="13.15" customHeight="1" x14ac:dyDescent="0.2">
      <c r="A25" s="90" t="s">
        <v>303</v>
      </c>
      <c r="B25" s="64">
        <v>13.728949040000002</v>
      </c>
      <c r="C25" s="64">
        <v>10.267641469999999</v>
      </c>
      <c r="D25" s="64">
        <v>10.080643090000001</v>
      </c>
      <c r="E25" s="463">
        <v>17.844641509999999</v>
      </c>
    </row>
    <row r="26" spans="1:8" ht="13.15" customHeight="1" x14ac:dyDescent="0.2">
      <c r="A26" s="90" t="s">
        <v>302</v>
      </c>
      <c r="B26" s="64">
        <v>318.85906884999997</v>
      </c>
      <c r="C26" s="64">
        <v>404.49623406000001</v>
      </c>
      <c r="D26" s="64">
        <v>426.78425169999991</v>
      </c>
      <c r="E26" s="463">
        <v>470.03307069000005</v>
      </c>
    </row>
    <row r="27" spans="1:8" ht="13.15" customHeight="1" x14ac:dyDescent="0.2">
      <c r="A27" s="82" t="s">
        <v>6</v>
      </c>
      <c r="B27" s="60">
        <v>467.64696480999999</v>
      </c>
      <c r="C27" s="60">
        <v>450.09718371000002</v>
      </c>
      <c r="D27" s="60">
        <v>473.62346981999991</v>
      </c>
      <c r="E27" s="528">
        <v>524.96192625000003</v>
      </c>
    </row>
    <row r="28" spans="1:8" ht="13.15" customHeight="1" x14ac:dyDescent="0.2">
      <c r="A28" s="83" t="s">
        <v>314</v>
      </c>
      <c r="B28" s="93">
        <v>2242.2804481499998</v>
      </c>
      <c r="C28" s="93">
        <v>2138</v>
      </c>
      <c r="D28" s="93">
        <v>2340.3164746199996</v>
      </c>
      <c r="E28" s="530">
        <v>2493.3515272200002</v>
      </c>
    </row>
    <row r="29" spans="1:8" ht="13.15" customHeight="1" x14ac:dyDescent="0.2">
      <c r="A29" s="1" t="s">
        <v>17</v>
      </c>
      <c r="B29" s="1"/>
      <c r="C29" s="1"/>
      <c r="D29" s="1"/>
      <c r="E29" s="1"/>
      <c r="F29" s="1"/>
      <c r="G29" s="1"/>
    </row>
    <row r="30" spans="1:8" ht="13.15" customHeight="1" x14ac:dyDescent="0.2">
      <c r="A30" s="570" t="s">
        <v>444</v>
      </c>
      <c r="B30" s="570"/>
      <c r="C30" s="570"/>
      <c r="D30" s="570"/>
      <c r="E30" s="570"/>
      <c r="F30" s="570"/>
      <c r="G30" s="570"/>
    </row>
    <row r="31" spans="1:8" x14ac:dyDescent="0.2">
      <c r="A31" s="92"/>
      <c r="B31" s="92"/>
      <c r="C31" s="92"/>
      <c r="D31" s="92"/>
      <c r="E31" s="92"/>
    </row>
    <row r="32" spans="1:8" x14ac:dyDescent="0.2">
      <c r="A32" s="92"/>
      <c r="B32" s="92"/>
      <c r="C32" s="92"/>
      <c r="D32" s="92"/>
      <c r="E32" s="92"/>
    </row>
    <row r="34" spans="2:5" x14ac:dyDescent="0.2">
      <c r="B34" s="508"/>
      <c r="C34" s="508"/>
      <c r="D34" s="508"/>
      <c r="E34" s="508"/>
    </row>
    <row r="35" spans="2:5" x14ac:dyDescent="0.2">
      <c r="B35" s="508"/>
      <c r="C35" s="508"/>
      <c r="D35" s="508"/>
      <c r="E35" s="508"/>
    </row>
  </sheetData>
  <mergeCells count="2">
    <mergeCell ref="A2:E2"/>
    <mergeCell ref="A30:G30"/>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40"/>
  <sheetViews>
    <sheetView showGridLines="0" zoomScaleNormal="100" workbookViewId="0">
      <selection activeCell="A34" sqref="A34"/>
    </sheetView>
  </sheetViews>
  <sheetFormatPr defaultColWidth="9.28515625" defaultRowHeight="15" x14ac:dyDescent="0.25"/>
  <cols>
    <col min="1" max="1" width="34.28515625" style="2" bestFit="1" customWidth="1"/>
    <col min="2" max="6" width="10.7109375" style="2" customWidth="1"/>
    <col min="7" max="16384" width="9.28515625" style="2"/>
  </cols>
  <sheetData>
    <row r="1" spans="1:7" s="34" customFormat="1" ht="13.15" customHeight="1" x14ac:dyDescent="0.2"/>
    <row r="2" spans="1:7" s="34" customFormat="1" ht="26.1" customHeight="1" x14ac:dyDescent="0.2">
      <c r="A2" s="576" t="s">
        <v>445</v>
      </c>
      <c r="B2" s="576"/>
      <c r="C2" s="576"/>
      <c r="D2" s="576"/>
      <c r="E2" s="576"/>
      <c r="F2" s="576"/>
      <c r="G2" s="56"/>
    </row>
    <row r="3" spans="1:7" s="34" customFormat="1" ht="13.15" customHeight="1" x14ac:dyDescent="0.2"/>
    <row r="4" spans="1:7" s="34" customFormat="1" ht="13.15" customHeight="1" x14ac:dyDescent="0.2">
      <c r="A4" s="11"/>
      <c r="B4" s="263">
        <v>2019</v>
      </c>
      <c r="C4" s="263">
        <v>2020</v>
      </c>
      <c r="D4" s="263">
        <v>2021</v>
      </c>
      <c r="E4" s="263">
        <v>2022</v>
      </c>
      <c r="F4" s="124" t="s">
        <v>12</v>
      </c>
    </row>
    <row r="5" spans="1:7" s="34" customFormat="1" ht="13.15" customHeight="1" x14ac:dyDescent="0.2">
      <c r="A5" s="126" t="s">
        <v>10</v>
      </c>
      <c r="B5" s="127"/>
      <c r="C5" s="127"/>
      <c r="D5" s="127"/>
      <c r="E5" s="127"/>
      <c r="F5" s="128"/>
    </row>
    <row r="6" spans="1:7" s="34" customFormat="1" ht="13.15" customHeight="1" x14ac:dyDescent="0.2">
      <c r="A6" s="275" t="s">
        <v>11</v>
      </c>
      <c r="B6" s="276"/>
      <c r="C6" s="276"/>
      <c r="D6" s="276"/>
      <c r="E6" s="276"/>
      <c r="F6" s="277"/>
    </row>
    <row r="7" spans="1:7" s="34" customFormat="1" ht="13.15" customHeight="1" x14ac:dyDescent="0.2">
      <c r="A7" s="63" t="s">
        <v>143</v>
      </c>
      <c r="B7" s="278">
        <v>289342.24462199997</v>
      </c>
      <c r="C7" s="278">
        <v>308252.76790400001</v>
      </c>
      <c r="D7" s="278">
        <v>330192.88183813001</v>
      </c>
      <c r="E7" s="278">
        <v>314790.48531711003</v>
      </c>
      <c r="F7" s="277" t="s">
        <v>0</v>
      </c>
    </row>
    <row r="8" spans="1:7" s="34" customFormat="1" ht="13.15" customHeight="1" x14ac:dyDescent="0.2">
      <c r="A8" s="63" t="s">
        <v>223</v>
      </c>
      <c r="B8" s="276" t="s">
        <v>0</v>
      </c>
      <c r="C8" s="279">
        <v>6.5356938481986759E-2</v>
      </c>
      <c r="D8" s="279">
        <v>7.1175724011545149E-2</v>
      </c>
      <c r="E8" s="279">
        <v>-4.6646664323220288E-2</v>
      </c>
      <c r="F8" s="280">
        <v>2.9961999390103872E-2</v>
      </c>
    </row>
    <row r="9" spans="1:7" s="34" customFormat="1" ht="13.15" customHeight="1" x14ac:dyDescent="0.2">
      <c r="A9" s="63" t="s">
        <v>225</v>
      </c>
      <c r="B9" s="279">
        <v>0.871</v>
      </c>
      <c r="C9" s="279">
        <v>0.86499999999999999</v>
      </c>
      <c r="D9" s="279">
        <v>0.86199999999999999</v>
      </c>
      <c r="E9" s="279">
        <v>0.85199999999999998</v>
      </c>
      <c r="F9" s="280">
        <v>0.86199999999999999</v>
      </c>
    </row>
    <row r="10" spans="1:7" s="34" customFormat="1" ht="13.15" customHeight="1" x14ac:dyDescent="0.2">
      <c r="A10" s="275" t="s">
        <v>12</v>
      </c>
      <c r="B10" s="276"/>
      <c r="C10" s="276"/>
      <c r="D10" s="276"/>
      <c r="E10" s="276"/>
      <c r="F10" s="277"/>
    </row>
    <row r="11" spans="1:7" s="34" customFormat="1" ht="13.15" customHeight="1" x14ac:dyDescent="0.2">
      <c r="A11" s="63" t="s">
        <v>143</v>
      </c>
      <c r="B11" s="278">
        <v>21495.37</v>
      </c>
      <c r="C11" s="278">
        <v>25800.919000000002</v>
      </c>
      <c r="D11" s="278">
        <v>26400.702749279997</v>
      </c>
      <c r="E11" s="278">
        <v>25365.647535400003</v>
      </c>
      <c r="F11" s="277" t="s">
        <v>0</v>
      </c>
    </row>
    <row r="12" spans="1:7" s="34" customFormat="1" ht="13.15" customHeight="1" x14ac:dyDescent="0.2">
      <c r="A12" s="63" t="s">
        <v>223</v>
      </c>
      <c r="B12" s="279" t="s">
        <v>0</v>
      </c>
      <c r="C12" s="279">
        <v>0.20030122765972402</v>
      </c>
      <c r="D12" s="279">
        <v>2.3246604094993462E-2</v>
      </c>
      <c r="E12" s="279">
        <v>-3.9205593264301397E-2</v>
      </c>
      <c r="F12" s="280">
        <v>6.1447412830138694E-2</v>
      </c>
    </row>
    <row r="13" spans="1:7" s="34" customFormat="1" ht="13.15" customHeight="1" x14ac:dyDescent="0.2">
      <c r="A13" s="63" t="s">
        <v>225</v>
      </c>
      <c r="B13" s="279">
        <v>6.5000000000000002E-2</v>
      </c>
      <c r="C13" s="279">
        <v>7.1999999999999995E-2</v>
      </c>
      <c r="D13" s="279">
        <v>6.9000000000000006E-2</v>
      </c>
      <c r="E13" s="279">
        <v>6.9000000000000006E-2</v>
      </c>
      <c r="F13" s="280">
        <v>6.9000000000000006E-2</v>
      </c>
    </row>
    <row r="14" spans="1:7" s="34" customFormat="1" ht="13.15" customHeight="1" x14ac:dyDescent="0.2">
      <c r="A14" s="275" t="s">
        <v>13</v>
      </c>
      <c r="B14" s="276"/>
      <c r="C14" s="276"/>
      <c r="D14" s="276"/>
      <c r="E14" s="276"/>
      <c r="F14" s="277"/>
    </row>
    <row r="15" spans="1:7" s="34" customFormat="1" ht="13.15" customHeight="1" x14ac:dyDescent="0.2">
      <c r="A15" s="63" t="s">
        <v>143</v>
      </c>
      <c r="B15" s="278">
        <v>21260.22</v>
      </c>
      <c r="C15" s="278">
        <v>22559.863000000001</v>
      </c>
      <c r="D15" s="278">
        <v>26281.003418889999</v>
      </c>
      <c r="E15" s="278">
        <v>29134.769200278981</v>
      </c>
      <c r="F15" s="277" t="s">
        <v>0</v>
      </c>
    </row>
    <row r="16" spans="1:7" s="34" customFormat="1" ht="13.15" customHeight="1" x14ac:dyDescent="0.2">
      <c r="A16" s="63" t="s">
        <v>223</v>
      </c>
      <c r="B16" s="279" t="s">
        <v>0</v>
      </c>
      <c r="C16" s="279">
        <v>6.1130270524011543E-2</v>
      </c>
      <c r="D16" s="279">
        <v>0.16494516916569912</v>
      </c>
      <c r="E16" s="279">
        <v>0.10858663711971439</v>
      </c>
      <c r="F16" s="280">
        <v>0.11155402560314169</v>
      </c>
    </row>
    <row r="17" spans="1:6" s="34" customFormat="1" ht="13.15" customHeight="1" x14ac:dyDescent="0.2">
      <c r="A17" s="63" t="s">
        <v>225</v>
      </c>
      <c r="B17" s="279">
        <v>6.4000000000000001E-2</v>
      </c>
      <c r="C17" s="279">
        <v>6.3E-2</v>
      </c>
      <c r="D17" s="279">
        <v>6.9000000000000006E-2</v>
      </c>
      <c r="E17" s="279">
        <v>7.9000000000000001E-2</v>
      </c>
      <c r="F17" s="280">
        <v>6.9000000000000006E-2</v>
      </c>
    </row>
    <row r="18" spans="1:6" s="34" customFormat="1" ht="13.15" customHeight="1" x14ac:dyDescent="0.2">
      <c r="A18" s="153" t="s">
        <v>9</v>
      </c>
      <c r="B18" s="281"/>
      <c r="C18" s="281"/>
      <c r="D18" s="281"/>
      <c r="E18" s="281"/>
      <c r="F18" s="282"/>
    </row>
    <row r="19" spans="1:6" s="34" customFormat="1" ht="13.15" customHeight="1" x14ac:dyDescent="0.2">
      <c r="A19" s="275" t="s">
        <v>3</v>
      </c>
      <c r="B19" s="276"/>
      <c r="C19" s="276"/>
      <c r="D19" s="276"/>
      <c r="E19" s="276"/>
      <c r="F19" s="277"/>
    </row>
    <row r="20" spans="1:6" s="34" customFormat="1" ht="13.15" customHeight="1" x14ac:dyDescent="0.2">
      <c r="A20" s="63" t="s">
        <v>143</v>
      </c>
      <c r="B20" s="278">
        <v>229851.27062199998</v>
      </c>
      <c r="C20" s="278">
        <v>246587.488904</v>
      </c>
      <c r="D20" s="278">
        <v>266739.80624663999</v>
      </c>
      <c r="E20" s="278">
        <v>254541.52801917898</v>
      </c>
      <c r="F20" s="277" t="s">
        <v>0</v>
      </c>
    </row>
    <row r="21" spans="1:6" s="34" customFormat="1" ht="13.15" customHeight="1" x14ac:dyDescent="0.2">
      <c r="A21" s="63" t="s">
        <v>223</v>
      </c>
      <c r="B21" s="279" t="s">
        <v>0</v>
      </c>
      <c r="C21" s="279">
        <v>7.2813251093675424E-2</v>
      </c>
      <c r="D21" s="279">
        <v>8.1724816746422846E-2</v>
      </c>
      <c r="E21" s="279">
        <v>-4.5731000554832479E-2</v>
      </c>
      <c r="F21" s="280">
        <v>3.6269022428421928E-2</v>
      </c>
    </row>
    <row r="22" spans="1:6" s="34" customFormat="1" ht="13.15" customHeight="1" x14ac:dyDescent="0.2">
      <c r="A22" s="63" t="s">
        <v>225</v>
      </c>
      <c r="B22" s="279">
        <v>0.69299999999999995</v>
      </c>
      <c r="C22" s="279">
        <v>0.69099999999999995</v>
      </c>
      <c r="D22" s="279">
        <v>0.69599999999999995</v>
      </c>
      <c r="E22" s="279">
        <v>0.68899999999999995</v>
      </c>
      <c r="F22" s="280">
        <v>0.69225000000000003</v>
      </c>
    </row>
    <row r="23" spans="1:6" s="34" customFormat="1" ht="13.15" customHeight="1" x14ac:dyDescent="0.2">
      <c r="A23" s="275" t="s">
        <v>4</v>
      </c>
      <c r="B23" s="276"/>
      <c r="C23" s="276"/>
      <c r="D23" s="276"/>
      <c r="E23" s="276"/>
      <c r="F23" s="277"/>
    </row>
    <row r="24" spans="1:6" s="34" customFormat="1" ht="13.15" customHeight="1" x14ac:dyDescent="0.2">
      <c r="A24" s="63" t="s">
        <v>143</v>
      </c>
      <c r="B24" s="278">
        <v>91769.763999999996</v>
      </c>
      <c r="C24" s="278">
        <v>99725.111000000004</v>
      </c>
      <c r="D24" s="278">
        <v>105973.23758346002</v>
      </c>
      <c r="E24" s="278">
        <v>102957.48610358001</v>
      </c>
      <c r="F24" s="277" t="s">
        <v>0</v>
      </c>
    </row>
    <row r="25" spans="1:6" s="34" customFormat="1" ht="13.15" customHeight="1" x14ac:dyDescent="0.2">
      <c r="A25" s="63" t="s">
        <v>223</v>
      </c>
      <c r="B25" s="279" t="s">
        <v>0</v>
      </c>
      <c r="C25" s="279">
        <v>8.6688105681518524E-2</v>
      </c>
      <c r="D25" s="279">
        <v>6.2653493396061632E-2</v>
      </c>
      <c r="E25" s="279">
        <v>-2.845767052747572E-2</v>
      </c>
      <c r="F25" s="280">
        <v>4.0294642850034812E-2</v>
      </c>
    </row>
    <row r="26" spans="1:6" s="34" customFormat="1" ht="13.15" customHeight="1" x14ac:dyDescent="0.2">
      <c r="A26" s="63" t="s">
        <v>225</v>
      </c>
      <c r="B26" s="279">
        <v>0.27500000000000002</v>
      </c>
      <c r="C26" s="279">
        <v>0.28000000000000003</v>
      </c>
      <c r="D26" s="279">
        <v>0.27700000000000002</v>
      </c>
      <c r="E26" s="279">
        <v>0.27900000000000003</v>
      </c>
      <c r="F26" s="280">
        <v>0.27775000000000005</v>
      </c>
    </row>
    <row r="27" spans="1:6" s="34" customFormat="1" ht="13.15" customHeight="1" x14ac:dyDescent="0.2">
      <c r="A27" s="275" t="s">
        <v>5</v>
      </c>
      <c r="B27" s="276"/>
      <c r="C27" s="276"/>
      <c r="D27" s="276"/>
      <c r="E27" s="276"/>
      <c r="F27" s="277"/>
    </row>
    <row r="28" spans="1:6" s="34" customFormat="1" ht="13.15" customHeight="1" x14ac:dyDescent="0.2">
      <c r="A28" s="63" t="s">
        <v>143</v>
      </c>
      <c r="B28" s="278">
        <v>10476.799999999999</v>
      </c>
      <c r="C28" s="278">
        <v>10300.950000000001</v>
      </c>
      <c r="D28" s="278">
        <v>10161.544176200001</v>
      </c>
      <c r="E28" s="278">
        <v>11791.88793003</v>
      </c>
      <c r="F28" s="283" t="s">
        <v>0</v>
      </c>
    </row>
    <row r="29" spans="1:6" s="34" customFormat="1" ht="13.15" customHeight="1" x14ac:dyDescent="0.2">
      <c r="A29" s="63" t="s">
        <v>223</v>
      </c>
      <c r="B29" s="279" t="s">
        <v>0</v>
      </c>
      <c r="C29" s="279">
        <v>-1.6784705253512389E-2</v>
      </c>
      <c r="D29" s="279">
        <v>-1.3533297783214104E-2</v>
      </c>
      <c r="E29" s="279">
        <v>0.16044251991233094</v>
      </c>
      <c r="F29" s="280">
        <v>4.3374838958534813E-2</v>
      </c>
    </row>
    <row r="30" spans="1:6" s="34" customFormat="1" ht="13.15" customHeight="1" x14ac:dyDescent="0.2">
      <c r="A30" s="63" t="s">
        <v>225</v>
      </c>
      <c r="B30" s="279">
        <v>3.2000000000000001E-2</v>
      </c>
      <c r="C30" s="279">
        <v>2.9000000000000001E-2</v>
      </c>
      <c r="D30" s="279">
        <v>2.7E-2</v>
      </c>
      <c r="E30" s="279">
        <v>3.2000000000000001E-2</v>
      </c>
      <c r="F30" s="280">
        <v>0.03</v>
      </c>
    </row>
    <row r="31" spans="1:6" s="34" customFormat="1" ht="13.15" customHeight="1" x14ac:dyDescent="0.2">
      <c r="A31" s="284" t="s">
        <v>6</v>
      </c>
      <c r="B31" s="285">
        <v>332097.83462199999</v>
      </c>
      <c r="C31" s="285">
        <v>356613.54990400001</v>
      </c>
      <c r="D31" s="285">
        <v>382874.58800630004</v>
      </c>
      <c r="E31" s="285">
        <v>369290.902052789</v>
      </c>
      <c r="F31" s="286" t="s">
        <v>0</v>
      </c>
    </row>
    <row r="32" spans="1:6" ht="13.15" customHeight="1" x14ac:dyDescent="0.25">
      <c r="A32" s="1" t="s">
        <v>17</v>
      </c>
    </row>
    <row r="33" spans="1:5" ht="13.15" customHeight="1" x14ac:dyDescent="0.25">
      <c r="A33" s="570" t="s">
        <v>444</v>
      </c>
      <c r="B33" s="570"/>
      <c r="C33" s="570"/>
      <c r="D33" s="570"/>
      <c r="E33" s="570"/>
    </row>
    <row r="34" spans="1:5" x14ac:dyDescent="0.25">
      <c r="B34" s="8"/>
      <c r="C34" s="8"/>
      <c r="D34" s="8"/>
      <c r="E34" s="8"/>
    </row>
    <row r="35" spans="1:5" x14ac:dyDescent="0.25">
      <c r="B35" s="8"/>
      <c r="C35" s="8"/>
      <c r="D35" s="8"/>
      <c r="E35" s="8"/>
    </row>
    <row r="36" spans="1:5" x14ac:dyDescent="0.25">
      <c r="B36" s="6"/>
      <c r="C36" s="6"/>
      <c r="D36" s="6"/>
      <c r="E36" s="6"/>
    </row>
    <row r="37" spans="1:5" x14ac:dyDescent="0.25">
      <c r="B37" s="8"/>
      <c r="C37" s="8"/>
      <c r="D37" s="8"/>
      <c r="E37" s="8"/>
    </row>
    <row r="38" spans="1:5" x14ac:dyDescent="0.25">
      <c r="B38" s="6"/>
      <c r="C38" s="6"/>
      <c r="D38" s="6"/>
      <c r="E38" s="6"/>
    </row>
    <row r="39" spans="1:5" x14ac:dyDescent="0.25">
      <c r="B39" s="8"/>
      <c r="C39" s="8"/>
      <c r="D39" s="8"/>
      <c r="E39" s="8"/>
    </row>
    <row r="40" spans="1:5" x14ac:dyDescent="0.25">
      <c r="B40" s="8"/>
      <c r="C40" s="8"/>
      <c r="D40" s="8"/>
      <c r="E40"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scale="9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workbookViewId="0">
      <selection activeCell="B18" sqref="B18"/>
    </sheetView>
  </sheetViews>
  <sheetFormatPr defaultColWidth="9.28515625" defaultRowHeight="12.75" x14ac:dyDescent="0.2"/>
  <cols>
    <col min="1" max="1" width="67.7109375" style="34" customWidth="1"/>
    <col min="2" max="5" width="14.28515625" style="34" customWidth="1"/>
    <col min="6" max="16384" width="9.28515625" style="34"/>
  </cols>
  <sheetData>
    <row r="1" spans="1:5" ht="13.15" customHeight="1" x14ac:dyDescent="0.2"/>
    <row r="2" spans="1:5" ht="13.15" customHeight="1" x14ac:dyDescent="0.2">
      <c r="A2" s="576" t="s">
        <v>500</v>
      </c>
      <c r="B2" s="576"/>
      <c r="C2" s="576"/>
      <c r="D2" s="576"/>
      <c r="E2" s="576"/>
    </row>
    <row r="3" spans="1:5" ht="13.15" customHeight="1" x14ac:dyDescent="0.2"/>
    <row r="4" spans="1:5" ht="13.15" customHeight="1" x14ac:dyDescent="0.2">
      <c r="A4" s="86"/>
      <c r="B4" s="87">
        <v>2019</v>
      </c>
      <c r="C4" s="88">
        <v>2020</v>
      </c>
      <c r="D4" s="88">
        <v>2021</v>
      </c>
      <c r="E4" s="526">
        <v>2022</v>
      </c>
    </row>
    <row r="5" spans="1:5" ht="13.15" customHeight="1" x14ac:dyDescent="0.2">
      <c r="A5" s="73"/>
      <c r="B5" s="74" t="s">
        <v>146</v>
      </c>
      <c r="C5" s="74" t="s">
        <v>146</v>
      </c>
      <c r="D5" s="74" t="s">
        <v>146</v>
      </c>
      <c r="E5" s="75" t="s">
        <v>146</v>
      </c>
    </row>
    <row r="6" spans="1:5" ht="26.1" customHeight="1" x14ac:dyDescent="0.2">
      <c r="A6" s="77" t="s">
        <v>271</v>
      </c>
      <c r="B6" s="78"/>
      <c r="C6" s="78"/>
      <c r="D6" s="78"/>
      <c r="E6" s="527"/>
    </row>
    <row r="7" spans="1:5" s="35" customFormat="1" ht="13.15" customHeight="1" x14ac:dyDescent="0.2">
      <c r="A7" s="89" t="s">
        <v>307</v>
      </c>
      <c r="B7" s="64">
        <v>-0.57765</v>
      </c>
      <c r="C7" s="18">
        <v>0</v>
      </c>
      <c r="D7" s="18">
        <v>0</v>
      </c>
      <c r="E7" s="19">
        <v>0</v>
      </c>
    </row>
    <row r="8" spans="1:5" s="35" customFormat="1" ht="13.15" customHeight="1" x14ac:dyDescent="0.2">
      <c r="A8" s="89" t="s">
        <v>235</v>
      </c>
      <c r="B8" s="64">
        <v>510.50046346999994</v>
      </c>
      <c r="C8" s="64">
        <v>387.43944228000004</v>
      </c>
      <c r="D8" s="64">
        <v>305.60488693000002</v>
      </c>
      <c r="E8" s="463">
        <v>-40.690636060000003</v>
      </c>
    </row>
    <row r="9" spans="1:5" s="35" customFormat="1" ht="13.15" customHeight="1" x14ac:dyDescent="0.2">
      <c r="A9" s="90" t="s">
        <v>236</v>
      </c>
      <c r="B9" s="64">
        <v>10.148828510000003</v>
      </c>
      <c r="C9" s="64">
        <v>1.888356870000002</v>
      </c>
      <c r="D9" s="64">
        <v>-5.2575689500000005</v>
      </c>
      <c r="E9" s="463">
        <v>-33.247188049999998</v>
      </c>
    </row>
    <row r="10" spans="1:5" s="35" customFormat="1" ht="13.15" customHeight="1" x14ac:dyDescent="0.2">
      <c r="A10" s="90" t="s">
        <v>262</v>
      </c>
      <c r="B10" s="64">
        <v>0</v>
      </c>
      <c r="C10" s="18">
        <v>0</v>
      </c>
      <c r="D10" s="18">
        <v>0</v>
      </c>
      <c r="E10" s="19">
        <v>0</v>
      </c>
    </row>
    <row r="11" spans="1:5" s="35" customFormat="1" ht="13.15" customHeight="1" x14ac:dyDescent="0.2">
      <c r="A11" s="90" t="s">
        <v>306</v>
      </c>
      <c r="B11" s="48">
        <v>19.240019680000003</v>
      </c>
      <c r="C11" s="67">
        <v>0.68803552000000001</v>
      </c>
      <c r="D11" s="48">
        <v>0</v>
      </c>
      <c r="E11" s="49">
        <v>0.753521</v>
      </c>
    </row>
    <row r="12" spans="1:5" s="35" customFormat="1" ht="13.15" customHeight="1" x14ac:dyDescent="0.2">
      <c r="A12" s="81" t="s">
        <v>6</v>
      </c>
      <c r="B12" s="64">
        <v>539.31166166000003</v>
      </c>
      <c r="C12" s="64">
        <v>390.01583467000006</v>
      </c>
      <c r="D12" s="64">
        <v>300.39122607000002</v>
      </c>
      <c r="E12" s="463">
        <v>-73.184303110000002</v>
      </c>
    </row>
    <row r="13" spans="1:5" s="35" customFormat="1" ht="26.1" customHeight="1" x14ac:dyDescent="0.2">
      <c r="A13" s="77" t="s">
        <v>272</v>
      </c>
      <c r="B13" s="78"/>
      <c r="C13" s="78"/>
      <c r="D13" s="78"/>
      <c r="E13" s="527"/>
    </row>
    <row r="14" spans="1:5" s="35" customFormat="1" ht="13.15" customHeight="1" x14ac:dyDescent="0.2">
      <c r="A14" s="90" t="s">
        <v>147</v>
      </c>
      <c r="B14" s="64">
        <v>-79.214101680000013</v>
      </c>
      <c r="C14" s="64">
        <v>-97.986090790000006</v>
      </c>
      <c r="D14" s="64">
        <v>294.36227346000004</v>
      </c>
      <c r="E14" s="463">
        <v>41.312560920000003</v>
      </c>
    </row>
    <row r="15" spans="1:5" s="35" customFormat="1" ht="13.15" customHeight="1" x14ac:dyDescent="0.2">
      <c r="A15" s="89" t="s">
        <v>307</v>
      </c>
      <c r="B15" s="64">
        <v>-337.39587349999999</v>
      </c>
      <c r="C15" s="64">
        <v>-499.47158494999996</v>
      </c>
      <c r="D15" s="64">
        <v>44.209378969999996</v>
      </c>
      <c r="E15" s="463">
        <v>53.255174429999997</v>
      </c>
    </row>
    <row r="16" spans="1:5" s="35" customFormat="1" ht="13.15" customHeight="1" x14ac:dyDescent="0.2">
      <c r="A16" s="89" t="s">
        <v>235</v>
      </c>
      <c r="B16" s="64">
        <v>37.314125650000008</v>
      </c>
      <c r="C16" s="64">
        <v>-105.40439333000002</v>
      </c>
      <c r="D16" s="64">
        <v>81.653960010000006</v>
      </c>
      <c r="E16" s="463">
        <v>-98.131751509999987</v>
      </c>
    </row>
    <row r="17" spans="1:7" s="35" customFormat="1" ht="13.15" customHeight="1" x14ac:dyDescent="0.2">
      <c r="A17" s="90" t="s">
        <v>236</v>
      </c>
      <c r="B17" s="64">
        <v>-1.6878551999999996</v>
      </c>
      <c r="C17" s="64">
        <v>1.9549236200000002</v>
      </c>
      <c r="D17" s="64">
        <v>1.4346469799999999</v>
      </c>
      <c r="E17" s="463">
        <v>93.70261029000001</v>
      </c>
    </row>
    <row r="18" spans="1:7" s="35" customFormat="1" ht="13.15" customHeight="1" x14ac:dyDescent="0.2">
      <c r="A18" s="90" t="s">
        <v>261</v>
      </c>
      <c r="B18" s="18">
        <v>0</v>
      </c>
      <c r="C18" s="18">
        <v>0</v>
      </c>
      <c r="D18" s="64">
        <v>-1</v>
      </c>
      <c r="E18" s="19">
        <v>0</v>
      </c>
    </row>
    <row r="19" spans="1:7" s="35" customFormat="1" ht="13.15" customHeight="1" x14ac:dyDescent="0.2">
      <c r="A19" s="90" t="s">
        <v>305</v>
      </c>
      <c r="B19" s="64">
        <v>-1.3986119800000003</v>
      </c>
      <c r="C19" s="64">
        <v>1.1290519299999999</v>
      </c>
      <c r="D19" s="18">
        <v>0</v>
      </c>
      <c r="E19" s="19">
        <v>6.1817623499999996</v>
      </c>
    </row>
    <row r="20" spans="1:7" s="35" customFormat="1" ht="13.15" customHeight="1" x14ac:dyDescent="0.2">
      <c r="A20" s="90" t="s">
        <v>262</v>
      </c>
      <c r="B20" s="64">
        <v>-163.98568296000002</v>
      </c>
      <c r="C20" s="18">
        <v>0</v>
      </c>
      <c r="D20" s="64">
        <v>-192.19283290000001</v>
      </c>
      <c r="E20" s="19">
        <v>166.32314500000001</v>
      </c>
    </row>
    <row r="21" spans="1:7" s="35" customFormat="1" ht="13.15" customHeight="1" x14ac:dyDescent="0.2">
      <c r="A21" s="90" t="s">
        <v>306</v>
      </c>
      <c r="B21" s="64">
        <v>-7.4182949000000002</v>
      </c>
      <c r="C21" s="64">
        <v>3.7370825500000002</v>
      </c>
      <c r="D21" s="64">
        <v>1.5968735000000001</v>
      </c>
      <c r="E21" s="19">
        <v>6.0716174899999995</v>
      </c>
    </row>
    <row r="22" spans="1:7" s="35" customFormat="1" ht="13.15" customHeight="1" x14ac:dyDescent="0.2">
      <c r="A22" s="81" t="s">
        <v>6</v>
      </c>
      <c r="B22" s="60">
        <v>-554</v>
      </c>
      <c r="C22" s="60">
        <v>-695.86762550000014</v>
      </c>
      <c r="D22" s="60">
        <v>230</v>
      </c>
      <c r="E22" s="528">
        <v>268.71511897000005</v>
      </c>
    </row>
    <row r="23" spans="1:7" ht="13.15" customHeight="1" x14ac:dyDescent="0.2">
      <c r="A23" s="77" t="s">
        <v>273</v>
      </c>
      <c r="B23" s="78"/>
      <c r="C23" s="78"/>
      <c r="D23" s="78"/>
      <c r="E23" s="527"/>
    </row>
    <row r="24" spans="1:7" ht="13.15" customHeight="1" x14ac:dyDescent="0.2">
      <c r="A24" s="89" t="s">
        <v>308</v>
      </c>
      <c r="B24" s="64">
        <v>-359.11516544</v>
      </c>
      <c r="C24" s="64">
        <v>-445.17150541999996</v>
      </c>
      <c r="D24" s="64">
        <v>426.62167198000003</v>
      </c>
      <c r="E24" s="463">
        <v>3430.0186793400003</v>
      </c>
    </row>
    <row r="25" spans="1:7" ht="13.15" customHeight="1" x14ac:dyDescent="0.2">
      <c r="A25" s="89" t="s">
        <v>309</v>
      </c>
      <c r="B25" s="67">
        <v>355.80915543000003</v>
      </c>
      <c r="C25" s="67">
        <v>431.83425160000002</v>
      </c>
      <c r="D25" s="67">
        <v>-418.15335741999996</v>
      </c>
      <c r="E25" s="550">
        <v>-3436.1047202299997</v>
      </c>
    </row>
    <row r="26" spans="1:7" ht="13.15" customHeight="1" x14ac:dyDescent="0.2">
      <c r="A26" s="81" t="s">
        <v>6</v>
      </c>
      <c r="B26" s="64">
        <v>-3.3060100099999659</v>
      </c>
      <c r="C26" s="64">
        <v>-13.337253819999944</v>
      </c>
      <c r="D26" s="64">
        <v>8.4683145600000671</v>
      </c>
      <c r="E26" s="463">
        <v>-6.0860408899993672</v>
      </c>
    </row>
    <row r="27" spans="1:7" ht="13.15" customHeight="1" x14ac:dyDescent="0.2">
      <c r="A27" s="77" t="s">
        <v>274</v>
      </c>
      <c r="B27" s="84">
        <v>97.83747812</v>
      </c>
      <c r="C27" s="84">
        <v>151.12274033999998</v>
      </c>
      <c r="D27" s="84">
        <v>53.977381450000003</v>
      </c>
      <c r="E27" s="551">
        <v>126</v>
      </c>
    </row>
    <row r="28" spans="1:7" ht="13.15" customHeight="1" x14ac:dyDescent="0.2">
      <c r="A28" s="83" t="s">
        <v>310</v>
      </c>
      <c r="B28" s="93">
        <v>80</v>
      </c>
      <c r="C28" s="93">
        <v>-168.06630431000005</v>
      </c>
      <c r="D28" s="93">
        <v>592.25196038000013</v>
      </c>
      <c r="E28" s="530">
        <v>315.63175246000071</v>
      </c>
    </row>
    <row r="29" spans="1:7" s="1" customFormat="1" ht="13.15" customHeight="1" x14ac:dyDescent="0.2">
      <c r="A29" s="1" t="s">
        <v>17</v>
      </c>
    </row>
    <row r="30" spans="1:7" s="1" customFormat="1" ht="13.15" customHeight="1" x14ac:dyDescent="0.2">
      <c r="A30" s="570" t="s">
        <v>444</v>
      </c>
      <c r="B30" s="570"/>
      <c r="C30" s="570"/>
      <c r="D30" s="570"/>
      <c r="E30" s="570"/>
      <c r="F30" s="570"/>
      <c r="G30" s="570"/>
    </row>
    <row r="31" spans="1:7" x14ac:dyDescent="0.2">
      <c r="A31" s="612"/>
      <c r="B31" s="612"/>
      <c r="C31" s="612"/>
      <c r="D31" s="612"/>
      <c r="E31" s="612"/>
    </row>
  </sheetData>
  <mergeCells count="3">
    <mergeCell ref="A2:E2"/>
    <mergeCell ref="A31:E31"/>
    <mergeCell ref="A30:G30"/>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1"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26" sqref="A26:C26"/>
    </sheetView>
  </sheetViews>
  <sheetFormatPr defaultColWidth="9.28515625" defaultRowHeight="12.75" x14ac:dyDescent="0.2"/>
  <cols>
    <col min="1" max="1" width="72" style="34" customWidth="1"/>
    <col min="2" max="3" width="10.7109375" style="34" customWidth="1"/>
    <col min="4" max="16384" width="9.28515625" style="34"/>
  </cols>
  <sheetData>
    <row r="1" spans="1:3" ht="13.15" customHeight="1" x14ac:dyDescent="0.2"/>
    <row r="2" spans="1:3" ht="39" customHeight="1" x14ac:dyDescent="0.2">
      <c r="A2" s="576" t="s">
        <v>489</v>
      </c>
      <c r="B2" s="576"/>
      <c r="C2" s="576"/>
    </row>
    <row r="4" spans="1:3" ht="13.15" customHeight="1" x14ac:dyDescent="0.2">
      <c r="A4" s="96"/>
      <c r="B4" s="87">
        <v>2021</v>
      </c>
      <c r="C4" s="94">
        <v>2022</v>
      </c>
    </row>
    <row r="5" spans="1:3" ht="13.15" customHeight="1" x14ac:dyDescent="0.2">
      <c r="A5" s="73"/>
      <c r="B5" s="74" t="s">
        <v>146</v>
      </c>
      <c r="C5" s="75" t="s">
        <v>146</v>
      </c>
    </row>
    <row r="6" spans="1:3" ht="13.15" customHeight="1" x14ac:dyDescent="0.2">
      <c r="A6" s="97" t="s">
        <v>369</v>
      </c>
      <c r="B6" s="479">
        <v>2252</v>
      </c>
      <c r="C6" s="98">
        <v>3657</v>
      </c>
    </row>
    <row r="7" spans="1:3" s="35" customFormat="1" ht="13.15" customHeight="1" x14ac:dyDescent="0.2">
      <c r="A7" s="89" t="s">
        <v>161</v>
      </c>
      <c r="B7" s="99"/>
      <c r="C7" s="100"/>
    </row>
    <row r="8" spans="1:3" s="35" customFormat="1" ht="13.15" customHeight="1" x14ac:dyDescent="0.2">
      <c r="A8" s="101" t="s">
        <v>162</v>
      </c>
      <c r="B8" s="102"/>
      <c r="C8" s="100"/>
    </row>
    <row r="9" spans="1:3" s="35" customFormat="1" ht="13.15" customHeight="1" x14ac:dyDescent="0.2">
      <c r="A9" s="103" t="s">
        <v>163</v>
      </c>
      <c r="B9" s="64">
        <v>-1306</v>
      </c>
      <c r="C9" s="463">
        <v>-702</v>
      </c>
    </row>
    <row r="10" spans="1:3" s="35" customFormat="1" ht="13.15" customHeight="1" x14ac:dyDescent="0.2">
      <c r="A10" s="103" t="s">
        <v>164</v>
      </c>
      <c r="B10" s="64">
        <v>-265</v>
      </c>
      <c r="C10" s="110">
        <v>-382</v>
      </c>
    </row>
    <row r="11" spans="1:3" s="35" customFormat="1" ht="13.15" customHeight="1" x14ac:dyDescent="0.2">
      <c r="A11" s="103" t="s">
        <v>165</v>
      </c>
      <c r="B11" s="64">
        <v>-9</v>
      </c>
      <c r="C11" s="110">
        <v>-7</v>
      </c>
    </row>
    <row r="12" spans="1:3" s="35" customFormat="1" ht="13.15" customHeight="1" x14ac:dyDescent="0.2">
      <c r="A12" s="103" t="s">
        <v>166</v>
      </c>
      <c r="B12" s="64">
        <v>-30</v>
      </c>
      <c r="C12" s="110">
        <v>-35</v>
      </c>
    </row>
    <row r="13" spans="1:3" s="35" customFormat="1" ht="13.15" customHeight="1" x14ac:dyDescent="0.2">
      <c r="A13" s="103" t="s">
        <v>167</v>
      </c>
      <c r="B13" s="64">
        <v>50</v>
      </c>
      <c r="C13" s="110">
        <v>-215</v>
      </c>
    </row>
    <row r="14" spans="1:3" s="35" customFormat="1" ht="13.15" customHeight="1" x14ac:dyDescent="0.2">
      <c r="A14" s="103" t="s">
        <v>168</v>
      </c>
      <c r="B14" s="64">
        <v>54</v>
      </c>
      <c r="C14" s="110">
        <v>49</v>
      </c>
    </row>
    <row r="15" spans="1:3" s="35" customFormat="1" ht="13.15" customHeight="1" x14ac:dyDescent="0.2">
      <c r="A15" s="103" t="s">
        <v>169</v>
      </c>
      <c r="B15" s="64">
        <v>-78</v>
      </c>
      <c r="C15" s="110">
        <v>-67</v>
      </c>
    </row>
    <row r="16" spans="1:3" s="35" customFormat="1" ht="13.15" customHeight="1" x14ac:dyDescent="0.2">
      <c r="A16" s="103" t="s">
        <v>170</v>
      </c>
      <c r="B16" s="64">
        <v>-1459</v>
      </c>
      <c r="C16" s="463">
        <v>-1748</v>
      </c>
    </row>
    <row r="17" spans="1:6" s="35" customFormat="1" ht="13.15" customHeight="1" x14ac:dyDescent="0.2">
      <c r="A17" s="103" t="s">
        <v>370</v>
      </c>
      <c r="B17" s="64">
        <v>53</v>
      </c>
      <c r="C17" s="112">
        <v>341.30962445</v>
      </c>
    </row>
    <row r="18" spans="1:6" s="35" customFormat="1" ht="13.15" customHeight="1" x14ac:dyDescent="0.2">
      <c r="A18" s="81"/>
      <c r="B18" s="102"/>
      <c r="C18" s="110"/>
    </row>
    <row r="19" spans="1:6" ht="13.15" customHeight="1" x14ac:dyDescent="0.2">
      <c r="A19" s="97" t="s">
        <v>171</v>
      </c>
      <c r="B19" s="95">
        <v>-738</v>
      </c>
      <c r="C19" s="111">
        <v>891.30962445</v>
      </c>
    </row>
    <row r="20" spans="1:6" ht="13.15" customHeight="1" x14ac:dyDescent="0.2">
      <c r="A20" s="101" t="s">
        <v>172</v>
      </c>
      <c r="B20" s="102">
        <v>-66</v>
      </c>
      <c r="C20" s="112">
        <v>-203.041</v>
      </c>
      <c r="F20" s="64"/>
    </row>
    <row r="21" spans="1:6" ht="13.15" customHeight="1" x14ac:dyDescent="0.2">
      <c r="A21" s="97" t="s">
        <v>371</v>
      </c>
      <c r="B21" s="105">
        <v>566</v>
      </c>
      <c r="C21" s="106">
        <v>975.86099999999999</v>
      </c>
    </row>
    <row r="22" spans="1:6" ht="13.15" customHeight="1" x14ac:dyDescent="0.2">
      <c r="A22" s="101" t="s">
        <v>173</v>
      </c>
      <c r="B22" s="102">
        <v>122</v>
      </c>
      <c r="C22" s="104">
        <v>206.21552</v>
      </c>
    </row>
    <row r="23" spans="1:6" ht="13.15" customHeight="1" x14ac:dyDescent="0.2">
      <c r="A23" s="107" t="s">
        <v>174</v>
      </c>
      <c r="B23" s="108">
        <v>0.21554770318021202</v>
      </c>
      <c r="C23" s="109">
        <v>0.21131648872124206</v>
      </c>
    </row>
    <row r="24" spans="1:6" s="1" customFormat="1" ht="13.15" customHeight="1" x14ac:dyDescent="0.2">
      <c r="A24" s="1" t="s">
        <v>17</v>
      </c>
    </row>
    <row r="25" spans="1:6" s="1" customFormat="1" ht="13.15" customHeight="1" x14ac:dyDescent="0.2">
      <c r="A25" s="590" t="s">
        <v>515</v>
      </c>
      <c r="B25" s="590"/>
      <c r="C25" s="590"/>
    </row>
    <row r="26" spans="1:6" s="1" customFormat="1" ht="26.1" customHeight="1" x14ac:dyDescent="0.2">
      <c r="A26" s="591" t="s">
        <v>401</v>
      </c>
      <c r="B26" s="591"/>
      <c r="C26" s="591"/>
    </row>
    <row r="27" spans="1:6" s="1" customFormat="1" ht="59.25" customHeight="1" x14ac:dyDescent="0.2">
      <c r="A27" s="570" t="s">
        <v>402</v>
      </c>
      <c r="B27" s="570"/>
      <c r="C27" s="570"/>
    </row>
    <row r="28" spans="1:6" s="1" customFormat="1" ht="13.15" customHeight="1" x14ac:dyDescent="0.2"/>
    <row r="29" spans="1:6" s="1" customFormat="1" ht="13.15" customHeight="1" x14ac:dyDescent="0.2"/>
    <row r="30" spans="1:6" s="1" customFormat="1" ht="13.15" customHeight="1" x14ac:dyDescent="0.2"/>
    <row r="31" spans="1:6" s="1" customFormat="1" ht="13.15"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12" sqref="A12:C12"/>
    </sheetView>
  </sheetViews>
  <sheetFormatPr defaultColWidth="9.28515625" defaultRowHeight="15" x14ac:dyDescent="0.25"/>
  <cols>
    <col min="1" max="1" width="72" style="2" customWidth="1"/>
    <col min="2" max="3" width="10.7109375" style="2" customWidth="1"/>
    <col min="4" max="16384" width="9.28515625" style="2"/>
  </cols>
  <sheetData>
    <row r="1" spans="1:6" s="34" customFormat="1" ht="13.15" customHeight="1" x14ac:dyDescent="0.2"/>
    <row r="2" spans="1:6" s="34" customFormat="1" ht="26.1" customHeight="1" x14ac:dyDescent="0.2">
      <c r="A2" s="576" t="s">
        <v>490</v>
      </c>
      <c r="B2" s="576"/>
      <c r="C2" s="576"/>
    </row>
    <row r="3" spans="1:6" s="34" customFormat="1" ht="13.15" customHeight="1" x14ac:dyDescent="0.2"/>
    <row r="4" spans="1:6" s="34" customFormat="1" ht="13.15" customHeight="1" x14ac:dyDescent="0.2">
      <c r="A4" s="468"/>
      <c r="B4" s="469">
        <v>2021</v>
      </c>
      <c r="C4" s="469">
        <v>2022</v>
      </c>
    </row>
    <row r="5" spans="1:6" s="34" customFormat="1" ht="13.15" customHeight="1" x14ac:dyDescent="0.2">
      <c r="A5" s="73"/>
      <c r="B5" s="470" t="s">
        <v>146</v>
      </c>
      <c r="C5" s="471" t="s">
        <v>146</v>
      </c>
    </row>
    <row r="6" spans="1:6" s="35" customFormat="1" ht="26.1" customHeight="1" x14ac:dyDescent="0.2">
      <c r="A6" s="90" t="s">
        <v>175</v>
      </c>
      <c r="B6" s="472">
        <v>13</v>
      </c>
      <c r="C6" s="104">
        <v>6.58</v>
      </c>
    </row>
    <row r="7" spans="1:6" s="35" customFormat="1" ht="13.15" customHeight="1" x14ac:dyDescent="0.2">
      <c r="A7" s="90" t="s">
        <v>176</v>
      </c>
      <c r="B7" s="472">
        <v>7</v>
      </c>
      <c r="C7" s="104">
        <v>7.7060000000000004</v>
      </c>
    </row>
    <row r="8" spans="1:6" s="35" customFormat="1" ht="13.15" customHeight="1" x14ac:dyDescent="0.2">
      <c r="A8" s="90" t="s">
        <v>403</v>
      </c>
      <c r="B8" s="472">
        <v>55</v>
      </c>
      <c r="C8" s="104">
        <v>108.545</v>
      </c>
    </row>
    <row r="9" spans="1:6" s="34" customFormat="1" ht="26.1" customHeight="1" x14ac:dyDescent="0.2">
      <c r="A9" s="107" t="s">
        <v>177</v>
      </c>
      <c r="B9" s="473">
        <v>75</v>
      </c>
      <c r="C9" s="474">
        <v>124</v>
      </c>
    </row>
    <row r="10" spans="1:6" s="1" customFormat="1" ht="13.15" customHeight="1" x14ac:dyDescent="0.2">
      <c r="A10" s="1" t="s">
        <v>17</v>
      </c>
    </row>
    <row r="11" spans="1:6" s="1" customFormat="1" ht="13.15" customHeight="1" x14ac:dyDescent="0.2">
      <c r="A11" s="621" t="s">
        <v>516</v>
      </c>
      <c r="B11" s="33"/>
      <c r="C11" s="33"/>
      <c r="D11" s="33"/>
      <c r="E11" s="33"/>
      <c r="F11" s="33"/>
    </row>
    <row r="12" spans="1:6" s="1" customFormat="1" ht="26.1" customHeight="1" x14ac:dyDescent="0.2">
      <c r="A12" s="570" t="s">
        <v>206</v>
      </c>
      <c r="B12" s="570"/>
      <c r="C12" s="570"/>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workbookViewId="0">
      <selection activeCell="C18" sqref="C18"/>
    </sheetView>
  </sheetViews>
  <sheetFormatPr defaultColWidth="9.28515625" defaultRowHeight="15" x14ac:dyDescent="0.25"/>
  <cols>
    <col min="1" max="1" width="72" style="2" customWidth="1"/>
    <col min="2" max="3" width="10.7109375" style="2" customWidth="1"/>
    <col min="4" max="16384" width="9.28515625" style="2"/>
  </cols>
  <sheetData>
    <row r="1" spans="1:3" s="34" customFormat="1" ht="13.15" customHeight="1" x14ac:dyDescent="0.2"/>
    <row r="2" spans="1:3" s="34" customFormat="1" ht="13.15" customHeight="1" x14ac:dyDescent="0.2">
      <c r="A2" s="576" t="s">
        <v>491</v>
      </c>
      <c r="B2" s="576"/>
      <c r="C2" s="576"/>
    </row>
    <row r="3" spans="1:3" s="34" customFormat="1" ht="13.15" customHeight="1" x14ac:dyDescent="0.2"/>
    <row r="4" spans="1:3" s="34" customFormat="1" ht="13.15" customHeight="1" x14ac:dyDescent="0.2">
      <c r="A4" s="96"/>
      <c r="B4" s="88">
        <v>2021</v>
      </c>
      <c r="C4" s="94">
        <v>2022</v>
      </c>
    </row>
    <row r="5" spans="1:3" s="34" customFormat="1" ht="13.15" customHeight="1" x14ac:dyDescent="0.2">
      <c r="A5" s="73"/>
      <c r="B5" s="470" t="s">
        <v>146</v>
      </c>
      <c r="C5" s="471" t="s">
        <v>146</v>
      </c>
    </row>
    <row r="6" spans="1:3" s="34" customFormat="1" ht="13.15" customHeight="1" x14ac:dyDescent="0.2">
      <c r="A6" s="97" t="s">
        <v>318</v>
      </c>
      <c r="B6" s="475"/>
      <c r="C6" s="98"/>
    </row>
    <row r="7" spans="1:3" s="35" customFormat="1" ht="13.15" customHeight="1" x14ac:dyDescent="0.2">
      <c r="A7" s="90" t="s">
        <v>517</v>
      </c>
      <c r="B7" s="476">
        <v>252.05326754902819</v>
      </c>
      <c r="C7" s="104">
        <v>301.63784092131425</v>
      </c>
    </row>
    <row r="8" spans="1:3" s="35" customFormat="1" ht="13.15" customHeight="1" x14ac:dyDescent="0.2">
      <c r="A8" s="90" t="s">
        <v>430</v>
      </c>
      <c r="B8" s="476">
        <v>159.87836238817911</v>
      </c>
      <c r="C8" s="104">
        <v>176.25129681000001</v>
      </c>
    </row>
    <row r="9" spans="1:3" s="35" customFormat="1" ht="13.15" customHeight="1" x14ac:dyDescent="0.2">
      <c r="A9" s="90" t="s">
        <v>518</v>
      </c>
      <c r="B9" s="476">
        <v>29.887229541820918</v>
      </c>
      <c r="C9" s="104">
        <v>32.390754170000001</v>
      </c>
    </row>
    <row r="10" spans="1:3" s="35" customFormat="1" ht="13.15" customHeight="1" x14ac:dyDescent="0.2">
      <c r="A10" s="90" t="s">
        <v>431</v>
      </c>
      <c r="B10" s="477">
        <v>183.7831238</v>
      </c>
      <c r="C10" s="478">
        <v>211.48601649</v>
      </c>
    </row>
    <row r="11" spans="1:3" s="35" customFormat="1" ht="13.15" customHeight="1" x14ac:dyDescent="0.2">
      <c r="A11" s="81" t="s">
        <v>6</v>
      </c>
      <c r="B11" s="476">
        <v>625.60198327902822</v>
      </c>
      <c r="C11" s="104">
        <v>721.76590839131427</v>
      </c>
    </row>
    <row r="12" spans="1:3" s="35" customFormat="1" ht="13.15" customHeight="1" x14ac:dyDescent="0.2">
      <c r="A12" s="97" t="s">
        <v>319</v>
      </c>
      <c r="B12" s="479"/>
      <c r="C12" s="98"/>
    </row>
    <row r="13" spans="1:3" s="35" customFormat="1" ht="13.15" customHeight="1" x14ac:dyDescent="0.2">
      <c r="A13" s="90" t="s">
        <v>178</v>
      </c>
      <c r="B13" s="476">
        <v>277.27360385000003</v>
      </c>
      <c r="C13" s="104">
        <v>272.02447302999963</v>
      </c>
    </row>
    <row r="14" spans="1:3" s="35" customFormat="1" ht="13.15" customHeight="1" x14ac:dyDescent="0.2">
      <c r="A14" s="90" t="s">
        <v>179</v>
      </c>
      <c r="B14" s="476">
        <v>194</v>
      </c>
      <c r="C14" s="104">
        <v>49</v>
      </c>
    </row>
    <row r="15" spans="1:3" s="35" customFormat="1" ht="13.15" customHeight="1" x14ac:dyDescent="0.2">
      <c r="A15" s="90" t="s">
        <v>180</v>
      </c>
      <c r="B15" s="477">
        <v>87.261276350000003</v>
      </c>
      <c r="C15" s="478">
        <v>91.049762670000931</v>
      </c>
    </row>
    <row r="16" spans="1:3" s="35" customFormat="1" ht="13.15" customHeight="1" x14ac:dyDescent="0.2">
      <c r="A16" s="81" t="s">
        <v>6</v>
      </c>
      <c r="B16" s="476">
        <v>558</v>
      </c>
      <c r="C16" s="104">
        <v>412</v>
      </c>
    </row>
    <row r="17" spans="1:3" s="34" customFormat="1" ht="13.15" customHeight="1" x14ac:dyDescent="0.2">
      <c r="A17" s="107" t="s">
        <v>6</v>
      </c>
      <c r="B17" s="480">
        <v>1184</v>
      </c>
      <c r="C17" s="474">
        <v>1133</v>
      </c>
    </row>
    <row r="18" spans="1:3" s="1" customFormat="1" ht="13.15" customHeight="1" x14ac:dyDescent="0.2">
      <c r="A18" s="1" t="s">
        <v>17</v>
      </c>
    </row>
    <row r="19" spans="1:3" s="1" customFormat="1" ht="13.15" customHeight="1" x14ac:dyDescent="0.2">
      <c r="A19" s="622" t="s">
        <v>516</v>
      </c>
      <c r="B19" s="622"/>
      <c r="C19" s="622"/>
    </row>
    <row r="20" spans="1:3" s="1" customFormat="1" ht="13.15" customHeight="1" x14ac:dyDescent="0.2">
      <c r="A20" s="570" t="s">
        <v>207</v>
      </c>
      <c r="B20" s="570"/>
      <c r="C20" s="570"/>
    </row>
  </sheetData>
  <mergeCells count="3">
    <mergeCell ref="A2:C2"/>
    <mergeCell ref="A20:C20"/>
    <mergeCell ref="A19:C19"/>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E19" sqref="E19"/>
    </sheetView>
  </sheetViews>
  <sheetFormatPr defaultColWidth="9.28515625" defaultRowHeight="12.75" x14ac:dyDescent="0.2"/>
  <cols>
    <col min="1" max="1" width="60.28515625" style="34" customWidth="1"/>
    <col min="2" max="4" width="10.7109375" style="34" customWidth="1"/>
    <col min="5" max="16384" width="9.28515625" style="34"/>
  </cols>
  <sheetData>
    <row r="1" spans="1:5" ht="13.15" customHeight="1" x14ac:dyDescent="0.2"/>
    <row r="2" spans="1:5" ht="13.15" customHeight="1" x14ac:dyDescent="0.2">
      <c r="A2" s="576" t="s">
        <v>492</v>
      </c>
      <c r="B2" s="576"/>
      <c r="C2" s="576"/>
      <c r="D2" s="576"/>
      <c r="E2" s="576"/>
    </row>
    <row r="3" spans="1:5" ht="13.15" customHeight="1" x14ac:dyDescent="0.2"/>
    <row r="4" spans="1:5" ht="13.15" customHeight="1" x14ac:dyDescent="0.2">
      <c r="A4" s="72"/>
      <c r="B4" s="87">
        <v>2019</v>
      </c>
      <c r="C4" s="87">
        <v>2020</v>
      </c>
      <c r="D4" s="87">
        <v>2021</v>
      </c>
      <c r="E4" s="94">
        <v>2022</v>
      </c>
    </row>
    <row r="5" spans="1:5" ht="13.15" customHeight="1" x14ac:dyDescent="0.2">
      <c r="A5" s="77" t="s">
        <v>181</v>
      </c>
      <c r="B5" s="113"/>
      <c r="C5" s="113"/>
      <c r="D5" s="113"/>
      <c r="E5" s="114"/>
    </row>
    <row r="6" spans="1:5" s="35" customFormat="1" ht="13.15" customHeight="1" x14ac:dyDescent="0.2">
      <c r="A6" s="90" t="s">
        <v>372</v>
      </c>
      <c r="B6" s="115">
        <v>353560.82661643997</v>
      </c>
      <c r="C6" s="115">
        <v>372770.08384884999</v>
      </c>
      <c r="D6" s="115">
        <v>407695.90465116815</v>
      </c>
      <c r="E6" s="531">
        <v>400860.29936582508</v>
      </c>
    </row>
    <row r="7" spans="1:5" s="35" customFormat="1" ht="13.15" customHeight="1" x14ac:dyDescent="0.2">
      <c r="A7" s="77" t="s">
        <v>182</v>
      </c>
      <c r="B7" s="116"/>
      <c r="C7" s="116"/>
      <c r="D7" s="116"/>
      <c r="E7" s="532"/>
    </row>
    <row r="8" spans="1:5" s="35" customFormat="1" ht="13.15" customHeight="1" x14ac:dyDescent="0.2">
      <c r="A8" s="117" t="s">
        <v>183</v>
      </c>
      <c r="B8" s="115">
        <v>27069.095999999998</v>
      </c>
      <c r="C8" s="115">
        <v>27789.11483745135</v>
      </c>
      <c r="D8" s="115">
        <v>27803.944487812343</v>
      </c>
      <c r="E8" s="531">
        <v>27224.735936971461</v>
      </c>
    </row>
    <row r="9" spans="1:5" s="35" customFormat="1" ht="13.15" customHeight="1" x14ac:dyDescent="0.2">
      <c r="A9" s="90" t="s">
        <v>373</v>
      </c>
      <c r="B9" s="115">
        <v>29094.095999999998</v>
      </c>
      <c r="C9" s="115">
        <v>29839.11483745135</v>
      </c>
      <c r="D9" s="115">
        <v>29140.489497121973</v>
      </c>
      <c r="E9" s="531">
        <v>28548.462542069661</v>
      </c>
    </row>
    <row r="10" spans="1:5" s="35" customFormat="1" ht="13.15" customHeight="1" x14ac:dyDescent="0.2">
      <c r="A10" s="90" t="s">
        <v>374</v>
      </c>
      <c r="B10" s="118">
        <v>2774</v>
      </c>
      <c r="C10" s="118">
        <v>2788.75</v>
      </c>
      <c r="D10" s="118">
        <v>3087.4040458401114</v>
      </c>
      <c r="E10" s="533">
        <v>3425.4548252433488</v>
      </c>
    </row>
    <row r="11" spans="1:5" s="35" customFormat="1" ht="13.15" customHeight="1" x14ac:dyDescent="0.2">
      <c r="A11" s="81" t="s">
        <v>184</v>
      </c>
      <c r="B11" s="115">
        <v>31868.095999999998</v>
      </c>
      <c r="C11" s="115">
        <v>32627.86483745135</v>
      </c>
      <c r="D11" s="115">
        <v>32227</v>
      </c>
      <c r="E11" s="531">
        <v>31973</v>
      </c>
    </row>
    <row r="12" spans="1:5" s="35" customFormat="1" ht="13.15" customHeight="1" x14ac:dyDescent="0.2">
      <c r="A12" s="77" t="s">
        <v>185</v>
      </c>
      <c r="B12" s="119"/>
      <c r="C12" s="119"/>
      <c r="D12" s="119"/>
      <c r="E12" s="534"/>
    </row>
    <row r="13" spans="1:5" s="35" customFormat="1" ht="13.15" customHeight="1" x14ac:dyDescent="0.2">
      <c r="A13" s="120" t="s">
        <v>186</v>
      </c>
      <c r="B13" s="115">
        <v>155958.31200000001</v>
      </c>
      <c r="C13" s="115">
        <v>159693.58076021</v>
      </c>
      <c r="D13" s="115">
        <v>155628.53756696038</v>
      </c>
      <c r="E13" s="531">
        <v>148331.93203452055</v>
      </c>
    </row>
    <row r="14" spans="1:5" s="35" customFormat="1" ht="13.15" customHeight="1" x14ac:dyDescent="0.2">
      <c r="A14" s="120" t="s">
        <v>187</v>
      </c>
      <c r="B14" s="115">
        <v>5421</v>
      </c>
      <c r="C14" s="115">
        <v>5917</v>
      </c>
      <c r="D14" s="115">
        <v>5747.3368301817409</v>
      </c>
      <c r="E14" s="531">
        <v>5605.5268498074493</v>
      </c>
    </row>
    <row r="15" spans="1:5" s="35" customFormat="1" ht="13.15" customHeight="1" x14ac:dyDescent="0.2">
      <c r="A15" s="90" t="s">
        <v>188</v>
      </c>
      <c r="B15" s="115">
        <v>15501</v>
      </c>
      <c r="C15" s="115">
        <v>15234.215632039999</v>
      </c>
      <c r="D15" s="115">
        <v>15261.125678238071</v>
      </c>
      <c r="E15" s="531">
        <v>15777.811062451552</v>
      </c>
    </row>
    <row r="16" spans="1:5" s="35" customFormat="1" ht="13.15" customHeight="1" x14ac:dyDescent="0.2">
      <c r="A16" s="89" t="s">
        <v>189</v>
      </c>
      <c r="B16" s="115">
        <v>408</v>
      </c>
      <c r="C16" s="115">
        <v>372</v>
      </c>
      <c r="D16" s="115">
        <v>358.66545014536791</v>
      </c>
      <c r="E16" s="531">
        <v>890.84622029246611</v>
      </c>
    </row>
    <row r="17" spans="1:7" s="35" customFormat="1" ht="13.15" customHeight="1" x14ac:dyDescent="0.2">
      <c r="A17" s="90" t="s">
        <v>149</v>
      </c>
      <c r="B17" s="118">
        <v>788</v>
      </c>
      <c r="C17" s="121">
        <v>1312</v>
      </c>
      <c r="D17" s="121">
        <v>1643.1666496171003</v>
      </c>
      <c r="E17" s="535">
        <v>2029.5130612999999</v>
      </c>
    </row>
    <row r="18" spans="1:7" s="35" customFormat="1" ht="13.15" customHeight="1" x14ac:dyDescent="0.2">
      <c r="A18" s="82" t="s">
        <v>190</v>
      </c>
      <c r="B18" s="115">
        <v>178076.31200000001</v>
      </c>
      <c r="C18" s="115">
        <v>182528.79639224999</v>
      </c>
      <c r="D18" s="115">
        <v>178638.83217514268</v>
      </c>
      <c r="E18" s="531">
        <v>172637</v>
      </c>
    </row>
    <row r="19" spans="1:7" ht="13.15" customHeight="1" x14ac:dyDescent="0.2">
      <c r="A19" s="77" t="s">
        <v>375</v>
      </c>
      <c r="B19" s="122"/>
      <c r="C19" s="122"/>
      <c r="D19" s="122"/>
      <c r="E19" s="536"/>
    </row>
    <row r="20" spans="1:7" ht="13.15" customHeight="1" x14ac:dyDescent="0.2">
      <c r="A20" s="90" t="s">
        <v>218</v>
      </c>
      <c r="B20" s="247">
        <v>0.15200840412732713</v>
      </c>
      <c r="C20" s="247">
        <v>0.1522450998785595</v>
      </c>
      <c r="D20" s="247">
        <v>0.15564333996850443</v>
      </c>
      <c r="E20" s="248">
        <v>0.15770056307992522</v>
      </c>
    </row>
    <row r="21" spans="1:7" ht="13.15" customHeight="1" x14ac:dyDescent="0.2">
      <c r="A21" s="90" t="s">
        <v>219</v>
      </c>
      <c r="B21" s="247">
        <v>0.16337993342988819</v>
      </c>
      <c r="C21" s="247">
        <v>0.1634762044522981</v>
      </c>
      <c r="D21" s="247">
        <v>0.16312516792850387</v>
      </c>
      <c r="E21" s="248">
        <v>0.16536831168439839</v>
      </c>
    </row>
    <row r="22" spans="1:7" ht="13.15" customHeight="1" x14ac:dyDescent="0.2">
      <c r="A22" s="123" t="s">
        <v>220</v>
      </c>
      <c r="B22" s="537">
        <v>0.1789575246818903</v>
      </c>
      <c r="C22" s="537">
        <v>0.17875461561328029</v>
      </c>
      <c r="D22" s="537">
        <v>0.18040810696391546</v>
      </c>
      <c r="E22" s="538">
        <v>0.18521041983179576</v>
      </c>
    </row>
    <row r="23" spans="1:7" ht="13.15" customHeight="1" x14ac:dyDescent="0.2">
      <c r="A23" s="1" t="s">
        <v>17</v>
      </c>
      <c r="B23" s="1"/>
      <c r="C23" s="1"/>
      <c r="D23" s="1"/>
      <c r="E23" s="1"/>
    </row>
    <row r="24" spans="1:7" ht="13.15" customHeight="1" x14ac:dyDescent="0.2">
      <c r="A24" s="622" t="s">
        <v>519</v>
      </c>
      <c r="B24" s="622"/>
      <c r="C24" s="622"/>
      <c r="D24" s="622"/>
      <c r="E24" s="622"/>
    </row>
    <row r="25" spans="1:7" ht="13.15" customHeight="1" x14ac:dyDescent="0.2">
      <c r="A25" s="591" t="s">
        <v>208</v>
      </c>
      <c r="B25" s="591"/>
      <c r="C25" s="591"/>
      <c r="D25" s="558"/>
      <c r="E25" s="1"/>
      <c r="F25" s="1"/>
      <c r="G25" s="1"/>
    </row>
    <row r="26" spans="1:7" ht="13.15" customHeight="1" x14ac:dyDescent="0.2">
      <c r="A26" s="591" t="s">
        <v>209</v>
      </c>
      <c r="B26" s="591"/>
      <c r="C26" s="591"/>
      <c r="D26" s="558"/>
      <c r="E26" s="1"/>
      <c r="F26" s="1"/>
      <c r="G26" s="1"/>
    </row>
  </sheetData>
  <mergeCells count="4">
    <mergeCell ref="A26:C26"/>
    <mergeCell ref="A25:C25"/>
    <mergeCell ref="A2:E2"/>
    <mergeCell ref="A24:E24"/>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E8" sqref="E8"/>
    </sheetView>
  </sheetViews>
  <sheetFormatPr defaultRowHeight="15" x14ac:dyDescent="0.25"/>
  <cols>
    <col min="1" max="1" width="55.28515625" customWidth="1"/>
    <col min="2" max="2" width="10.7109375" customWidth="1"/>
  </cols>
  <sheetData>
    <row r="1" spans="1:5" s="34" customFormat="1" ht="13.15" customHeight="1" x14ac:dyDescent="0.2"/>
    <row r="2" spans="1:5" s="34" customFormat="1" ht="13.15" customHeight="1" x14ac:dyDescent="0.2">
      <c r="A2" s="576" t="s">
        <v>493</v>
      </c>
      <c r="B2" s="576"/>
      <c r="C2" s="576"/>
      <c r="D2" s="576"/>
      <c r="E2" s="576"/>
    </row>
    <row r="3" spans="1:5" s="34" customFormat="1" ht="13.15" customHeight="1" x14ac:dyDescent="0.2"/>
    <row r="4" spans="1:5" s="34" customFormat="1" ht="13.15" customHeight="1" x14ac:dyDescent="0.2">
      <c r="A4" s="11"/>
      <c r="B4" s="481">
        <v>2019</v>
      </c>
      <c r="C4" s="481">
        <v>2020</v>
      </c>
      <c r="D4" s="481">
        <v>2021</v>
      </c>
      <c r="E4" s="526">
        <v>2022</v>
      </c>
    </row>
    <row r="5" spans="1:5" s="34" customFormat="1" ht="13.15" customHeight="1" x14ac:dyDescent="0.2">
      <c r="A5" s="125"/>
      <c r="B5" s="74" t="s">
        <v>146</v>
      </c>
      <c r="C5" s="74" t="s">
        <v>146</v>
      </c>
      <c r="D5" s="74" t="s">
        <v>146</v>
      </c>
      <c r="E5" s="75" t="s">
        <v>146</v>
      </c>
    </row>
    <row r="6" spans="1:5" s="34" customFormat="1" ht="13.15" customHeight="1" x14ac:dyDescent="0.2">
      <c r="A6" s="126" t="s">
        <v>376</v>
      </c>
      <c r="B6" s="127"/>
      <c r="C6" s="127"/>
      <c r="D6" s="127"/>
      <c r="E6" s="128"/>
    </row>
    <row r="7" spans="1:5" s="34" customFormat="1" ht="13.15" customHeight="1" x14ac:dyDescent="0.2">
      <c r="A7" s="63" t="s">
        <v>21</v>
      </c>
      <c r="B7" s="129">
        <v>3977.5295510000001</v>
      </c>
      <c r="C7" s="129">
        <v>3821.1858635199997</v>
      </c>
      <c r="D7" s="129">
        <v>3782.0731297000002</v>
      </c>
      <c r="E7" s="130">
        <v>4191</v>
      </c>
    </row>
    <row r="8" spans="1:5" s="34" customFormat="1" ht="13.15" customHeight="1" x14ac:dyDescent="0.2">
      <c r="A8" s="126" t="s">
        <v>199</v>
      </c>
      <c r="B8" s="15"/>
      <c r="C8" s="15"/>
      <c r="D8" s="15"/>
      <c r="E8" s="16"/>
    </row>
    <row r="9" spans="1:5" s="34" customFormat="1" ht="13.15" customHeight="1" x14ac:dyDescent="0.2">
      <c r="A9" s="63" t="s">
        <v>21</v>
      </c>
      <c r="B9" s="52">
        <v>7006.8099680000005</v>
      </c>
      <c r="C9" s="52">
        <v>6412.4118738300012</v>
      </c>
      <c r="D9" s="52">
        <v>7499.4569326699993</v>
      </c>
      <c r="E9" s="539">
        <v>8359.282629020001</v>
      </c>
    </row>
    <row r="10" spans="1:5" s="34" customFormat="1" ht="13.15" customHeight="1" x14ac:dyDescent="0.2">
      <c r="A10" s="131" t="s">
        <v>221</v>
      </c>
      <c r="B10" s="15"/>
      <c r="C10" s="15"/>
      <c r="D10" s="15"/>
      <c r="E10" s="16"/>
    </row>
    <row r="11" spans="1:5" s="34" customFormat="1" ht="13.15" customHeight="1" x14ac:dyDescent="0.2">
      <c r="A11" s="132" t="s">
        <v>6</v>
      </c>
      <c r="B11" s="133">
        <f>+B7/B9</f>
        <v>0.56766625171302199</v>
      </c>
      <c r="C11" s="133">
        <f>+C7/C9</f>
        <v>0.59590462039951342</v>
      </c>
      <c r="D11" s="133">
        <f>+D7/D9</f>
        <v>0.50431293407714595</v>
      </c>
      <c r="E11" s="540">
        <f>+E7/E9</f>
        <v>0.50135881103607705</v>
      </c>
    </row>
    <row r="12" spans="1:5" ht="13.15" customHeight="1" x14ac:dyDescent="0.25">
      <c r="A12" s="1" t="s">
        <v>17</v>
      </c>
      <c r="B12" s="1"/>
    </row>
    <row r="13" spans="1:5" ht="13.15" customHeight="1" x14ac:dyDescent="0.25">
      <c r="A13" s="570" t="s">
        <v>444</v>
      </c>
      <c r="B13" s="570"/>
      <c r="C13" s="570"/>
      <c r="D13" s="570"/>
      <c r="E13" s="570"/>
    </row>
    <row r="14" spans="1:5" x14ac:dyDescent="0.25">
      <c r="A14" s="1"/>
      <c r="B14" s="1"/>
    </row>
    <row r="15" spans="1:5" x14ac:dyDescent="0.25">
      <c r="A15" s="613"/>
      <c r="B15" s="613"/>
    </row>
  </sheetData>
  <mergeCells count="3">
    <mergeCell ref="A15:B15"/>
    <mergeCell ref="A13:E13"/>
    <mergeCell ref="A2:E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election activeCell="A41" sqref="A41:G41"/>
    </sheetView>
  </sheetViews>
  <sheetFormatPr defaultColWidth="9.28515625" defaultRowHeight="15" x14ac:dyDescent="0.25"/>
  <cols>
    <col min="1" max="1" width="57" style="2" customWidth="1"/>
    <col min="2" max="2" width="14.28515625" style="2" bestFit="1" customWidth="1"/>
    <col min="3" max="4" width="14.28515625" style="2" customWidth="1"/>
    <col min="5" max="5" width="14.28515625" style="2" bestFit="1" customWidth="1"/>
    <col min="6" max="16384" width="9.28515625" style="2"/>
  </cols>
  <sheetData>
    <row r="1" spans="1:9" ht="13.15" customHeight="1" x14ac:dyDescent="0.25"/>
    <row r="2" spans="1:9" s="34" customFormat="1" ht="13.15" customHeight="1" x14ac:dyDescent="0.2">
      <c r="A2" s="576" t="s">
        <v>494</v>
      </c>
      <c r="B2" s="576"/>
      <c r="C2" s="576"/>
      <c r="D2" s="576"/>
      <c r="E2" s="576"/>
    </row>
    <row r="3" spans="1:9" s="34" customFormat="1" ht="13.15" customHeight="1" x14ac:dyDescent="0.2"/>
    <row r="4" spans="1:9" s="34" customFormat="1" ht="13.15" customHeight="1" x14ac:dyDescent="0.2">
      <c r="A4" s="11"/>
      <c r="B4" s="134">
        <v>2019</v>
      </c>
      <c r="C4" s="523">
        <v>2020</v>
      </c>
      <c r="D4" s="559">
        <v>2021</v>
      </c>
      <c r="E4" s="124">
        <v>2022</v>
      </c>
    </row>
    <row r="5" spans="1:9" s="135" customFormat="1" ht="13.15" customHeight="1" x14ac:dyDescent="0.2">
      <c r="A5" s="614" t="s">
        <v>191</v>
      </c>
      <c r="B5" s="615"/>
      <c r="C5" s="615"/>
      <c r="D5" s="615"/>
      <c r="E5" s="615"/>
    </row>
    <row r="6" spans="1:9" s="34" customFormat="1" ht="13.15" customHeight="1" x14ac:dyDescent="0.2">
      <c r="A6" s="136" t="s">
        <v>377</v>
      </c>
      <c r="B6" s="137"/>
      <c r="C6" s="137"/>
      <c r="D6" s="137"/>
      <c r="E6" s="138"/>
    </row>
    <row r="7" spans="1:9" s="34" customFormat="1" ht="13.15" customHeight="1" x14ac:dyDescent="0.2">
      <c r="A7" s="63" t="s">
        <v>6</v>
      </c>
      <c r="B7" s="139">
        <v>42012</v>
      </c>
      <c r="C7" s="139">
        <v>40478</v>
      </c>
      <c r="D7" s="139">
        <v>37772</v>
      </c>
      <c r="E7" s="140">
        <v>37134</v>
      </c>
    </row>
    <row r="8" spans="1:9" s="34" customFormat="1" ht="13.15" customHeight="1" x14ac:dyDescent="0.2">
      <c r="A8" s="63" t="s">
        <v>223</v>
      </c>
      <c r="B8" s="542">
        <v>0</v>
      </c>
      <c r="C8" s="541">
        <v>-3.6513377130343749E-2</v>
      </c>
      <c r="D8" s="541">
        <v>-6.6851129008350219E-2</v>
      </c>
      <c r="E8" s="146">
        <v>-1.6890818595785229E-2</v>
      </c>
    </row>
    <row r="9" spans="1:9" s="34" customFormat="1" ht="13.15" customHeight="1" x14ac:dyDescent="0.2">
      <c r="A9" s="126" t="s">
        <v>192</v>
      </c>
      <c r="B9" s="141"/>
      <c r="C9" s="141"/>
      <c r="D9" s="141"/>
      <c r="E9" s="142"/>
    </row>
    <row r="10" spans="1:9" s="34" customFormat="1" ht="13.15" customHeight="1" x14ac:dyDescent="0.2">
      <c r="A10" s="63" t="s">
        <v>196</v>
      </c>
      <c r="B10" s="139">
        <v>245.07067028468057</v>
      </c>
      <c r="C10" s="139">
        <v>254.41602845990414</v>
      </c>
      <c r="D10" s="139">
        <v>273.82892089378373</v>
      </c>
      <c r="E10" s="140">
        <v>281.88091775731135</v>
      </c>
    </row>
    <row r="11" spans="1:9" s="34" customFormat="1" ht="13.15" customHeight="1" x14ac:dyDescent="0.2">
      <c r="A11" s="63" t="s">
        <v>223</v>
      </c>
      <c r="B11" s="542">
        <v>0</v>
      </c>
      <c r="C11" s="541">
        <v>3.8133319521131304E-2</v>
      </c>
      <c r="D11" s="541">
        <v>7.6303731928348384E-2</v>
      </c>
      <c r="E11" s="146">
        <v>2.9405209782975783E-2</v>
      </c>
    </row>
    <row r="12" spans="1:9" s="34" customFormat="1" ht="13.15" customHeight="1" x14ac:dyDescent="0.2">
      <c r="A12" s="126" t="s">
        <v>378</v>
      </c>
      <c r="B12" s="141"/>
      <c r="C12" s="141"/>
      <c r="D12" s="141"/>
      <c r="E12" s="142"/>
    </row>
    <row r="13" spans="1:9" s="34" customFormat="1" ht="13.15" customHeight="1" x14ac:dyDescent="0.2">
      <c r="A13" s="63" t="s">
        <v>197</v>
      </c>
      <c r="B13" s="143">
        <v>7794.5002905122337</v>
      </c>
      <c r="C13" s="143">
        <v>8442.5731354016771</v>
      </c>
      <c r="D13" s="143">
        <v>9713.8949102222305</v>
      </c>
      <c r="E13" s="144">
        <v>10031.882945292589</v>
      </c>
    </row>
    <row r="14" spans="1:9" s="34" customFormat="1" ht="13.15" customHeight="1" x14ac:dyDescent="0.2">
      <c r="A14" s="63" t="s">
        <v>223</v>
      </c>
      <c r="B14" s="542">
        <v>0</v>
      </c>
      <c r="C14" s="541">
        <v>8.314488687341548E-2</v>
      </c>
      <c r="D14" s="541">
        <v>0.15058463272169997</v>
      </c>
      <c r="E14" s="146">
        <v>3.2735379372462736E-2</v>
      </c>
    </row>
    <row r="15" spans="1:9" s="34" customFormat="1" ht="13.15" customHeight="1" x14ac:dyDescent="0.2">
      <c r="A15" s="126" t="s">
        <v>379</v>
      </c>
      <c r="B15" s="141"/>
      <c r="C15" s="141"/>
      <c r="D15" s="141"/>
      <c r="E15" s="142"/>
      <c r="H15" s="542"/>
      <c r="I15" s="541"/>
    </row>
    <row r="16" spans="1:9" s="34" customFormat="1" ht="13.15" customHeight="1" x14ac:dyDescent="0.2">
      <c r="A16" s="63" t="s">
        <v>197</v>
      </c>
      <c r="B16" s="139">
        <v>50.195249190707415</v>
      </c>
      <c r="C16" s="139">
        <v>49.45801317209348</v>
      </c>
      <c r="D16" s="139">
        <v>50.781451710526326</v>
      </c>
      <c r="E16" s="140">
        <v>58.746192830559572</v>
      </c>
    </row>
    <row r="17" spans="1:5" s="34" customFormat="1" ht="13.15" customHeight="1" x14ac:dyDescent="0.2">
      <c r="A17" s="63" t="s">
        <v>223</v>
      </c>
      <c r="B17" s="542">
        <v>0</v>
      </c>
      <c r="C17" s="541">
        <v>-1.4687366444042227E-2</v>
      </c>
      <c r="D17" s="541">
        <v>2.675882943028518E-2</v>
      </c>
      <c r="E17" s="146">
        <v>0.15684350981998918</v>
      </c>
    </row>
    <row r="18" spans="1:5" s="34" customFormat="1" ht="13.15" customHeight="1" x14ac:dyDescent="0.2">
      <c r="A18" s="126" t="s">
        <v>193</v>
      </c>
      <c r="B18" s="141"/>
      <c r="C18" s="141"/>
      <c r="D18" s="141"/>
      <c r="E18" s="142"/>
    </row>
    <row r="19" spans="1:5" s="34" customFormat="1" ht="13.15" customHeight="1" x14ac:dyDescent="0.2">
      <c r="A19" s="63" t="s">
        <v>197</v>
      </c>
      <c r="B19" s="139">
        <v>160.98538436637153</v>
      </c>
      <c r="C19" s="139">
        <v>151.43855819531598</v>
      </c>
      <c r="D19" s="139">
        <v>189.72665552711001</v>
      </c>
      <c r="E19" s="140">
        <v>214.82344274223087</v>
      </c>
    </row>
    <row r="20" spans="1:5" s="34" customFormat="1" ht="13.15" customHeight="1" x14ac:dyDescent="0.2">
      <c r="A20" s="63" t="s">
        <v>223</v>
      </c>
      <c r="B20" s="542">
        <v>0</v>
      </c>
      <c r="C20" s="541">
        <v>-5.9302440458376182E-2</v>
      </c>
      <c r="D20" s="541">
        <v>0.25282925159926872</v>
      </c>
      <c r="E20" s="146">
        <v>0.13227865713120512</v>
      </c>
    </row>
    <row r="21" spans="1:5" s="34" customFormat="1" ht="13.15" customHeight="1" x14ac:dyDescent="0.2">
      <c r="A21" s="616" t="s">
        <v>194</v>
      </c>
      <c r="B21" s="617"/>
      <c r="C21" s="617"/>
      <c r="D21" s="617"/>
      <c r="E21" s="617"/>
    </row>
    <row r="22" spans="1:5" s="34" customFormat="1" ht="13.15" customHeight="1" x14ac:dyDescent="0.2">
      <c r="A22" s="136" t="s">
        <v>380</v>
      </c>
      <c r="B22" s="137"/>
      <c r="C22" s="137"/>
      <c r="D22" s="137"/>
      <c r="E22" s="138"/>
    </row>
    <row r="23" spans="1:5" s="34" customFormat="1" ht="13.15" customHeight="1" x14ac:dyDescent="0.2">
      <c r="A23" s="63" t="s">
        <v>6</v>
      </c>
      <c r="B23" s="139">
        <v>4068</v>
      </c>
      <c r="C23" s="139">
        <v>3832</v>
      </c>
      <c r="D23" s="139">
        <v>3532</v>
      </c>
      <c r="E23" s="140">
        <v>3305</v>
      </c>
    </row>
    <row r="24" spans="1:5" s="34" customFormat="1" ht="13.15" customHeight="1" x14ac:dyDescent="0.2">
      <c r="A24" s="63" t="s">
        <v>223</v>
      </c>
      <c r="B24" s="542">
        <v>0</v>
      </c>
      <c r="C24" s="541">
        <v>-5.8013765978367715E-2</v>
      </c>
      <c r="D24" s="541">
        <v>-7.8288100208768308E-2</v>
      </c>
      <c r="E24" s="146">
        <v>-6.4269535673839195E-2</v>
      </c>
    </row>
    <row r="25" spans="1:5" s="34" customFormat="1" ht="13.15" customHeight="1" x14ac:dyDescent="0.2">
      <c r="A25" s="126" t="s">
        <v>435</v>
      </c>
      <c r="B25" s="141"/>
      <c r="C25" s="141"/>
      <c r="D25" s="141"/>
      <c r="E25" s="142"/>
    </row>
    <row r="26" spans="1:5" s="34" customFormat="1" ht="13.15" customHeight="1" x14ac:dyDescent="0.2">
      <c r="A26" s="63" t="s">
        <v>196</v>
      </c>
      <c r="B26" s="139">
        <v>2530.9510816125862</v>
      </c>
      <c r="C26" s="139">
        <v>2687.4352818371608</v>
      </c>
      <c r="D26" s="139">
        <v>2928.3878822197057</v>
      </c>
      <c r="E26" s="140">
        <v>3167.1304084720123</v>
      </c>
    </row>
    <row r="27" spans="1:5" s="34" customFormat="1" ht="13.15" customHeight="1" x14ac:dyDescent="0.2">
      <c r="A27" s="63" t="s">
        <v>223</v>
      </c>
      <c r="B27" s="542">
        <v>0</v>
      </c>
      <c r="C27" s="541">
        <v>6.1828219976844068E-2</v>
      </c>
      <c r="D27" s="541">
        <v>8.9658940630498396E-2</v>
      </c>
      <c r="E27" s="547">
        <v>8.1526947882102574E-2</v>
      </c>
    </row>
    <row r="28" spans="1:5" s="34" customFormat="1" ht="13.15" customHeight="1" x14ac:dyDescent="0.2">
      <c r="A28" s="126" t="s">
        <v>433</v>
      </c>
      <c r="B28" s="141"/>
      <c r="C28" s="141"/>
      <c r="D28" s="141"/>
      <c r="E28" s="142"/>
    </row>
    <row r="29" spans="1:5" s="34" customFormat="1" ht="13.15" customHeight="1" x14ac:dyDescent="0.2">
      <c r="A29" s="63" t="s">
        <v>436</v>
      </c>
      <c r="B29" s="139">
        <v>39.510838722447915</v>
      </c>
      <c r="C29" s="139">
        <v>37.210198390950232</v>
      </c>
      <c r="D29" s="139">
        <v>34.148481697786714</v>
      </c>
      <c r="E29" s="140">
        <v>31.574323473546258</v>
      </c>
    </row>
    <row r="30" spans="1:5" s="34" customFormat="1" ht="13.15" customHeight="1" x14ac:dyDescent="0.2">
      <c r="A30" s="63" t="s">
        <v>223</v>
      </c>
      <c r="B30" s="542">
        <v>0</v>
      </c>
      <c r="C30" s="541">
        <v>-5.8228081354055994E-2</v>
      </c>
      <c r="D30" s="541">
        <v>-8.2281654641974344E-2</v>
      </c>
      <c r="E30" s="146">
        <v>-7.5381337507819501E-2</v>
      </c>
    </row>
    <row r="31" spans="1:5" s="34" customFormat="1" ht="13.15" customHeight="1" x14ac:dyDescent="0.2">
      <c r="A31" s="126" t="s">
        <v>381</v>
      </c>
      <c r="B31" s="141"/>
      <c r="C31" s="141"/>
      <c r="D31" s="141"/>
      <c r="E31" s="142"/>
    </row>
    <row r="32" spans="1:5" s="34" customFormat="1" ht="13.15" customHeight="1" x14ac:dyDescent="0.2">
      <c r="A32" s="63" t="s">
        <v>197</v>
      </c>
      <c r="B32" s="139">
        <v>80497.18441617502</v>
      </c>
      <c r="C32" s="139">
        <v>89180.186684443921</v>
      </c>
      <c r="D32" s="139">
        <v>103882.57037058723</v>
      </c>
      <c r="E32" s="140">
        <v>112715.26211512707</v>
      </c>
    </row>
    <row r="33" spans="1:7" s="34" customFormat="1" ht="13.15" customHeight="1" x14ac:dyDescent="0.2">
      <c r="A33" s="63" t="s">
        <v>223</v>
      </c>
      <c r="B33" s="542">
        <v>0</v>
      </c>
      <c r="C33" s="541">
        <v>0.10786715499733868</v>
      </c>
      <c r="D33" s="541">
        <v>0.16486154865504354</v>
      </c>
      <c r="E33" s="146">
        <v>8.502573350881093E-2</v>
      </c>
    </row>
    <row r="34" spans="1:7" s="34" customFormat="1" ht="13.15" customHeight="1" x14ac:dyDescent="0.2">
      <c r="A34" s="126" t="s">
        <v>434</v>
      </c>
      <c r="B34" s="141"/>
      <c r="C34" s="141"/>
      <c r="D34" s="141"/>
      <c r="E34" s="142"/>
    </row>
    <row r="35" spans="1:7" s="34" customFormat="1" ht="13.15" customHeight="1" x14ac:dyDescent="0.2">
      <c r="A35" s="63" t="s">
        <v>197</v>
      </c>
      <c r="B35" s="139">
        <v>52776.024982546704</v>
      </c>
      <c r="C35" s="139">
        <v>59264.52981517485</v>
      </c>
      <c r="D35" s="139">
        <v>69823.366032168735</v>
      </c>
      <c r="E35" s="140">
        <v>78232.651771555233</v>
      </c>
    </row>
    <row r="36" spans="1:7" s="34" customFormat="1" ht="13.15" customHeight="1" x14ac:dyDescent="0.2">
      <c r="A36" s="63" t="s">
        <v>223</v>
      </c>
      <c r="B36" s="542">
        <v>0</v>
      </c>
      <c r="C36" s="541">
        <v>0.12294417464699037</v>
      </c>
      <c r="D36" s="541">
        <v>0.17816451509736386</v>
      </c>
      <c r="E36" s="146">
        <v>0.12043655608800363</v>
      </c>
    </row>
    <row r="37" spans="1:7" s="34" customFormat="1" ht="13.15" customHeight="1" x14ac:dyDescent="0.2">
      <c r="A37" s="126" t="s">
        <v>195</v>
      </c>
      <c r="B37" s="141"/>
      <c r="C37" s="141"/>
      <c r="D37" s="141"/>
      <c r="E37" s="142"/>
    </row>
    <row r="38" spans="1:7" s="34" customFormat="1" ht="13.15" customHeight="1" x14ac:dyDescent="0.2">
      <c r="A38" s="63" t="s">
        <v>197</v>
      </c>
      <c r="B38" s="139">
        <v>1662.5658721730581</v>
      </c>
      <c r="C38" s="139">
        <v>1599.668569579854</v>
      </c>
      <c r="D38" s="139">
        <v>2028.9793976698754</v>
      </c>
      <c r="E38" s="140">
        <v>2413.6925031134647</v>
      </c>
    </row>
    <row r="39" spans="1:7" s="34" customFormat="1" ht="13.15" customHeight="1" x14ac:dyDescent="0.2">
      <c r="A39" s="132" t="s">
        <v>223</v>
      </c>
      <c r="B39" s="543">
        <v>0</v>
      </c>
      <c r="C39" s="544">
        <v>-3.783146499392176E-2</v>
      </c>
      <c r="D39" s="544">
        <v>0.26837485980160136</v>
      </c>
      <c r="E39" s="147">
        <v>0.18960917290998736</v>
      </c>
    </row>
    <row r="40" spans="1:7" s="1" customFormat="1" ht="13.15" customHeight="1" x14ac:dyDescent="0.2">
      <c r="A40" s="1" t="s">
        <v>17</v>
      </c>
    </row>
    <row r="41" spans="1:7" s="1" customFormat="1" ht="13.15" customHeight="1" x14ac:dyDescent="0.2">
      <c r="A41" s="570" t="s">
        <v>520</v>
      </c>
      <c r="B41" s="570"/>
      <c r="C41" s="570"/>
      <c r="D41" s="570"/>
      <c r="E41" s="570"/>
      <c r="F41" s="570"/>
      <c r="G41" s="570"/>
    </row>
    <row r="42" spans="1:7" s="1" customFormat="1" ht="13.15" customHeight="1" x14ac:dyDescent="0.2">
      <c r="A42" s="591" t="s">
        <v>382</v>
      </c>
      <c r="B42" s="591"/>
      <c r="C42" s="591"/>
      <c r="D42" s="591"/>
      <c r="E42" s="591"/>
    </row>
    <row r="43" spans="1:7" s="1" customFormat="1" ht="13.15" customHeight="1" x14ac:dyDescent="0.2">
      <c r="A43" s="613" t="s">
        <v>210</v>
      </c>
      <c r="B43" s="613"/>
      <c r="C43" s="525"/>
      <c r="D43" s="560"/>
    </row>
    <row r="44" spans="1:7" s="1" customFormat="1" ht="13.15" customHeight="1" x14ac:dyDescent="0.2">
      <c r="A44" s="570" t="s">
        <v>232</v>
      </c>
      <c r="B44" s="570"/>
      <c r="C44" s="522"/>
      <c r="D44" s="557"/>
    </row>
  </sheetData>
  <mergeCells count="7">
    <mergeCell ref="A44:B44"/>
    <mergeCell ref="A43:B43"/>
    <mergeCell ref="A41:G41"/>
    <mergeCell ref="A2:E2"/>
    <mergeCell ref="A5:E5"/>
    <mergeCell ref="A21:E21"/>
    <mergeCell ref="A42:E42"/>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65"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J20" sqref="J20"/>
    </sheetView>
  </sheetViews>
  <sheetFormatPr defaultColWidth="9.28515625" defaultRowHeight="15" x14ac:dyDescent="0.25"/>
  <cols>
    <col min="1" max="1" width="65.5703125" style="2" customWidth="1"/>
    <col min="2" max="4" width="14.28515625" style="2" customWidth="1"/>
    <col min="5" max="5" width="14.28515625" customWidth="1"/>
    <col min="6" max="16384" width="9.28515625" style="2"/>
  </cols>
  <sheetData>
    <row r="1" spans="1:5" s="34" customFormat="1" ht="13.15" customHeight="1" x14ac:dyDescent="0.2"/>
    <row r="2" spans="1:5" s="34" customFormat="1" ht="13.15" customHeight="1" x14ac:dyDescent="0.2">
      <c r="A2" s="576" t="s">
        <v>495</v>
      </c>
      <c r="B2" s="576"/>
      <c r="C2" s="576"/>
      <c r="D2" s="576"/>
      <c r="E2" s="576"/>
    </row>
    <row r="3" spans="1:5" s="34" customFormat="1" ht="13.15" customHeight="1" x14ac:dyDescent="0.2"/>
    <row r="4" spans="1:5" s="34" customFormat="1" ht="13.15" customHeight="1" x14ac:dyDescent="0.2">
      <c r="A4" s="11"/>
      <c r="B4" s="481">
        <v>2019</v>
      </c>
      <c r="C4" s="481">
        <v>2020</v>
      </c>
      <c r="D4" s="481">
        <v>2021</v>
      </c>
      <c r="E4" s="524">
        <v>2022</v>
      </c>
    </row>
    <row r="5" spans="1:5" s="34" customFormat="1" ht="13.15" customHeight="1" x14ac:dyDescent="0.2">
      <c r="A5" s="125"/>
      <c r="B5" s="74" t="s">
        <v>146</v>
      </c>
      <c r="C5" s="74" t="s">
        <v>146</v>
      </c>
      <c r="D5" s="74" t="s">
        <v>146</v>
      </c>
      <c r="E5" s="75" t="s">
        <v>146</v>
      </c>
    </row>
    <row r="6" spans="1:5" s="34" customFormat="1" ht="13.15" customHeight="1" x14ac:dyDescent="0.2">
      <c r="A6" s="126" t="s">
        <v>23</v>
      </c>
      <c r="B6" s="127"/>
      <c r="C6" s="127"/>
      <c r="D6" s="127"/>
      <c r="E6" s="128"/>
    </row>
    <row r="7" spans="1:5" s="34" customFormat="1" ht="13.15" customHeight="1" x14ac:dyDescent="0.2">
      <c r="A7" s="63" t="s">
        <v>21</v>
      </c>
      <c r="B7" s="139">
        <v>46056.594873130001</v>
      </c>
      <c r="C7" s="139">
        <v>44497.080999999998</v>
      </c>
      <c r="D7" s="139">
        <v>44141.518879850002</v>
      </c>
      <c r="E7" s="140">
        <v>47785.557076559533</v>
      </c>
    </row>
    <row r="8" spans="1:5" s="34" customFormat="1" ht="13.15" customHeight="1" x14ac:dyDescent="0.2">
      <c r="A8" s="63" t="s">
        <v>223</v>
      </c>
      <c r="B8" s="517" t="s">
        <v>0</v>
      </c>
      <c r="C8" s="546">
        <v>-3.3860815751271311E-2</v>
      </c>
      <c r="D8" s="546">
        <v>-7.9906841563381903E-3</v>
      </c>
      <c r="E8" s="547">
        <v>8.2553529855380336E-2</v>
      </c>
    </row>
    <row r="9" spans="1:5" s="34" customFormat="1" ht="13.15" customHeight="1" x14ac:dyDescent="0.2">
      <c r="A9" s="148" t="s">
        <v>224</v>
      </c>
      <c r="B9" s="149">
        <v>0.17461662508517761</v>
      </c>
      <c r="C9" s="149">
        <v>0.16649449300011174</v>
      </c>
      <c r="D9" s="149">
        <v>0.14313479019622466</v>
      </c>
      <c r="E9" s="454">
        <v>0.1580779247945128</v>
      </c>
    </row>
    <row r="10" spans="1:5" ht="13.15" customHeight="1" x14ac:dyDescent="0.25">
      <c r="A10" s="1" t="s">
        <v>17</v>
      </c>
    </row>
    <row r="11" spans="1:5" ht="13.15" customHeight="1" x14ac:dyDescent="0.25">
      <c r="A11" s="1" t="s">
        <v>320</v>
      </c>
    </row>
  </sheetData>
  <mergeCells count="1">
    <mergeCell ref="A2:E2"/>
  </mergeCells>
  <hyperlinks>
    <hyperlink ref="A2:C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workbookViewId="0">
      <selection activeCell="B28" sqref="B28"/>
    </sheetView>
  </sheetViews>
  <sheetFormatPr defaultColWidth="9.28515625" defaultRowHeight="15" x14ac:dyDescent="0.25"/>
  <cols>
    <col min="1" max="1" width="65.5703125" style="2" customWidth="1"/>
    <col min="2" max="5" width="14.28515625" style="2" customWidth="1"/>
    <col min="6" max="16384" width="9.28515625" style="2"/>
  </cols>
  <sheetData>
    <row r="1" spans="1:6" s="34" customFormat="1" ht="13.15" customHeight="1" x14ac:dyDescent="0.2"/>
    <row r="2" spans="1:6" s="92" customFormat="1" ht="13.15" customHeight="1" x14ac:dyDescent="0.2">
      <c r="A2" s="576" t="s">
        <v>496</v>
      </c>
      <c r="B2" s="576"/>
      <c r="C2" s="576"/>
      <c r="D2" s="576"/>
      <c r="E2" s="576"/>
      <c r="F2" s="56"/>
    </row>
    <row r="3" spans="1:6" s="34" customFormat="1" ht="13.15" customHeight="1" x14ac:dyDescent="0.2"/>
    <row r="4" spans="1:6" s="34" customFormat="1" ht="13.15" customHeight="1" x14ac:dyDescent="0.2">
      <c r="A4" s="11"/>
      <c r="B4" s="481">
        <v>2019</v>
      </c>
      <c r="C4" s="481">
        <v>2020</v>
      </c>
      <c r="D4" s="481">
        <v>2021</v>
      </c>
      <c r="E4" s="524">
        <v>2022</v>
      </c>
    </row>
    <row r="5" spans="1:6" s="34" customFormat="1" ht="13.15" customHeight="1" x14ac:dyDescent="0.2">
      <c r="A5" s="11"/>
      <c r="B5" s="74" t="s">
        <v>146</v>
      </c>
      <c r="C5" s="74" t="s">
        <v>146</v>
      </c>
      <c r="D5" s="74" t="s">
        <v>146</v>
      </c>
      <c r="E5" s="75" t="s">
        <v>146</v>
      </c>
    </row>
    <row r="6" spans="1:6" s="34" customFormat="1" ht="13.15" customHeight="1" x14ac:dyDescent="0.2">
      <c r="A6" s="126" t="s">
        <v>198</v>
      </c>
      <c r="B6" s="127"/>
      <c r="C6" s="127"/>
      <c r="D6" s="127"/>
      <c r="E6" s="128"/>
    </row>
    <row r="7" spans="1:6" s="34" customFormat="1" ht="13.15" customHeight="1" x14ac:dyDescent="0.2">
      <c r="A7" s="63" t="s">
        <v>21</v>
      </c>
      <c r="B7" s="139">
        <v>1249.3712617800002</v>
      </c>
      <c r="C7" s="139">
        <v>1141.797</v>
      </c>
      <c r="D7" s="139">
        <v>1240</v>
      </c>
      <c r="E7" s="140">
        <v>1769</v>
      </c>
    </row>
    <row r="8" spans="1:6" s="34" customFormat="1" ht="13.15" customHeight="1" x14ac:dyDescent="0.2">
      <c r="A8" s="63" t="s">
        <v>223</v>
      </c>
      <c r="B8" s="542">
        <v>0</v>
      </c>
      <c r="C8" s="546">
        <v>-8.5999999999999993E-2</v>
      </c>
      <c r="D8" s="546">
        <v>8.5999999999999993E-2</v>
      </c>
      <c r="E8" s="547">
        <v>0.42661290322580636</v>
      </c>
    </row>
    <row r="9" spans="1:6" s="34" customFormat="1" ht="13.15" customHeight="1" x14ac:dyDescent="0.2">
      <c r="A9" s="101" t="s">
        <v>227</v>
      </c>
      <c r="B9" s="151">
        <v>0.309</v>
      </c>
      <c r="C9" s="151">
        <v>0.29499999999999998</v>
      </c>
      <c r="D9" s="151">
        <v>0.316</v>
      </c>
      <c r="E9" s="548">
        <v>0.34899999999999998</v>
      </c>
    </row>
    <row r="10" spans="1:6" s="34" customFormat="1" ht="13.15" customHeight="1" x14ac:dyDescent="0.2">
      <c r="A10" s="126" t="s">
        <v>199</v>
      </c>
      <c r="B10" s="152"/>
      <c r="C10" s="152"/>
      <c r="D10" s="152"/>
      <c r="E10" s="545"/>
    </row>
    <row r="11" spans="1:6" s="34" customFormat="1" ht="13.15" customHeight="1" x14ac:dyDescent="0.2">
      <c r="A11" s="63" t="s">
        <v>21</v>
      </c>
      <c r="B11" s="139">
        <v>1688.1112186500002</v>
      </c>
      <c r="C11" s="139">
        <v>1560.4839999999999</v>
      </c>
      <c r="D11" s="139">
        <v>1668</v>
      </c>
      <c r="E11" s="140">
        <v>2167</v>
      </c>
    </row>
    <row r="12" spans="1:6" s="34" customFormat="1" ht="13.15" customHeight="1" x14ac:dyDescent="0.2">
      <c r="A12" s="63" t="s">
        <v>223</v>
      </c>
      <c r="B12" s="542">
        <v>0</v>
      </c>
      <c r="C12" s="546">
        <v>-7.5999999999999998E-2</v>
      </c>
      <c r="D12" s="546">
        <v>6.9000000000000006E-2</v>
      </c>
      <c r="E12" s="547">
        <v>0.29916067146282965</v>
      </c>
    </row>
    <row r="13" spans="1:6" s="34" customFormat="1" ht="13.15" customHeight="1" x14ac:dyDescent="0.2">
      <c r="A13" s="101" t="s">
        <v>228</v>
      </c>
      <c r="B13" s="151">
        <v>0.28899999999999998</v>
      </c>
      <c r="C13" s="151">
        <v>0.28399999999999997</v>
      </c>
      <c r="D13" s="151">
        <v>0.26100000000000001</v>
      </c>
      <c r="E13" s="548">
        <v>0.28399999999999997</v>
      </c>
    </row>
    <row r="14" spans="1:6" s="34" customFormat="1" ht="13.15" customHeight="1" x14ac:dyDescent="0.2">
      <c r="A14" s="126" t="s">
        <v>151</v>
      </c>
      <c r="B14" s="152"/>
      <c r="C14" s="152"/>
      <c r="D14" s="152"/>
      <c r="E14" s="545"/>
    </row>
    <row r="15" spans="1:6" s="34" customFormat="1" ht="13.15" customHeight="1" x14ac:dyDescent="0.2">
      <c r="A15" s="63" t="s">
        <v>21</v>
      </c>
      <c r="B15" s="139">
        <v>846.42174519999992</v>
      </c>
      <c r="C15" s="139">
        <v>758.81699999999989</v>
      </c>
      <c r="D15" s="139">
        <v>729</v>
      </c>
      <c r="E15" s="140">
        <v>802</v>
      </c>
    </row>
    <row r="16" spans="1:6" s="34" customFormat="1" ht="13.15" customHeight="1" x14ac:dyDescent="0.2">
      <c r="A16" s="63" t="s">
        <v>223</v>
      </c>
      <c r="B16" s="542">
        <v>0</v>
      </c>
      <c r="C16" s="546">
        <v>-0.104</v>
      </c>
      <c r="D16" s="546">
        <v>-3.9E-2</v>
      </c>
      <c r="E16" s="547">
        <v>0.10013717421124824</v>
      </c>
    </row>
    <row r="17" spans="1:7" s="34" customFormat="1" ht="13.15" customHeight="1" x14ac:dyDescent="0.2">
      <c r="A17" s="101" t="s">
        <v>229</v>
      </c>
      <c r="B17" s="151">
        <v>0.24099999999999999</v>
      </c>
      <c r="C17" s="151">
        <v>0.23400000000000001</v>
      </c>
      <c r="D17" s="151">
        <v>0.23300000000000001</v>
      </c>
      <c r="E17" s="548">
        <v>0.224</v>
      </c>
    </row>
    <row r="18" spans="1:7" s="34" customFormat="1" ht="13.15" customHeight="1" x14ac:dyDescent="0.2">
      <c r="A18" s="126" t="s">
        <v>200</v>
      </c>
      <c r="B18" s="152"/>
      <c r="C18" s="152"/>
      <c r="D18" s="152"/>
      <c r="E18" s="545"/>
    </row>
    <row r="19" spans="1:7" s="34" customFormat="1" ht="13.15" customHeight="1" x14ac:dyDescent="0.2">
      <c r="A19" s="63" t="s">
        <v>21</v>
      </c>
      <c r="B19" s="139">
        <v>326.75909708</v>
      </c>
      <c r="C19" s="139">
        <v>494.66199999999998</v>
      </c>
      <c r="D19" s="139">
        <v>672</v>
      </c>
      <c r="E19" s="140">
        <v>1014</v>
      </c>
    </row>
    <row r="20" spans="1:7" s="34" customFormat="1" ht="13.15" customHeight="1" x14ac:dyDescent="0.2">
      <c r="A20" s="63" t="s">
        <v>223</v>
      </c>
      <c r="B20" s="542">
        <v>0</v>
      </c>
      <c r="C20" s="546">
        <v>0.51400000000000001</v>
      </c>
      <c r="D20" s="546">
        <v>0.35799999999999998</v>
      </c>
      <c r="E20" s="547">
        <v>0.5089285714285714</v>
      </c>
    </row>
    <row r="21" spans="1:7" s="34" customFormat="1" ht="13.15" customHeight="1" x14ac:dyDescent="0.2">
      <c r="A21" s="101" t="s">
        <v>230</v>
      </c>
      <c r="B21" s="151">
        <v>0.24</v>
      </c>
      <c r="C21" s="151">
        <v>0.186</v>
      </c>
      <c r="D21" s="151">
        <v>0.36699999999999999</v>
      </c>
      <c r="E21" s="548">
        <v>0.63700000000000001</v>
      </c>
    </row>
    <row r="22" spans="1:7" s="34" customFormat="1" ht="13.15" customHeight="1" x14ac:dyDescent="0.2">
      <c r="A22" s="153" t="s">
        <v>159</v>
      </c>
      <c r="B22" s="152"/>
      <c r="C22" s="152"/>
      <c r="D22" s="152"/>
      <c r="E22" s="545"/>
      <c r="G22" s="542"/>
    </row>
    <row r="23" spans="1:7" s="34" customFormat="1" ht="13.15" customHeight="1" x14ac:dyDescent="0.2">
      <c r="A23" s="63" t="s">
        <v>21</v>
      </c>
      <c r="B23" s="139">
        <v>-164.13705224</v>
      </c>
      <c r="C23" s="139">
        <v>-147.43199999999999</v>
      </c>
      <c r="D23" s="139">
        <v>-15</v>
      </c>
      <c r="E23" s="140">
        <v>-135</v>
      </c>
      <c r="G23" s="151"/>
    </row>
    <row r="24" spans="1:7" s="34" customFormat="1" ht="13.15" customHeight="1" x14ac:dyDescent="0.2">
      <c r="A24" s="63" t="s">
        <v>223</v>
      </c>
      <c r="B24" s="542">
        <v>0</v>
      </c>
      <c r="C24" s="546">
        <v>-0.10199999999999999</v>
      </c>
      <c r="D24" s="546">
        <v>-0.89700000000000002</v>
      </c>
      <c r="E24" s="547" t="s">
        <v>429</v>
      </c>
    </row>
    <row r="25" spans="1:7" s="34" customFormat="1" ht="13.15" customHeight="1" x14ac:dyDescent="0.2">
      <c r="A25" s="101" t="s">
        <v>437</v>
      </c>
      <c r="B25" s="151">
        <v>0.41</v>
      </c>
      <c r="C25" s="151">
        <v>0.53300000000000003</v>
      </c>
      <c r="D25" s="151">
        <v>6.8000000000000005E-2</v>
      </c>
      <c r="E25" s="548">
        <v>0.29799999999999999</v>
      </c>
    </row>
    <row r="26" spans="1:7" s="34" customFormat="1" ht="13.15" customHeight="1" x14ac:dyDescent="0.2">
      <c r="A26" s="153" t="s">
        <v>404</v>
      </c>
      <c r="B26" s="152"/>
      <c r="C26" s="152"/>
      <c r="D26" s="152"/>
      <c r="E26" s="545"/>
    </row>
    <row r="27" spans="1:7" s="34" customFormat="1" ht="13.15" customHeight="1" x14ac:dyDescent="0.2">
      <c r="A27" s="63" t="s">
        <v>21</v>
      </c>
      <c r="B27" s="139">
        <v>350.7933241300002</v>
      </c>
      <c r="C27" s="139">
        <v>159.57300000000006</v>
      </c>
      <c r="D27" s="139">
        <v>252</v>
      </c>
      <c r="E27" s="140">
        <v>216</v>
      </c>
    </row>
    <row r="28" spans="1:7" s="34" customFormat="1" ht="13.15" customHeight="1" x14ac:dyDescent="0.2">
      <c r="A28" s="63" t="s">
        <v>223</v>
      </c>
      <c r="B28" s="542">
        <v>0</v>
      </c>
      <c r="C28" s="546">
        <v>-0.54500000000000004</v>
      </c>
      <c r="D28" s="546">
        <v>0.57999999999999996</v>
      </c>
      <c r="E28" s="547">
        <v>-0.1428571428571429</v>
      </c>
    </row>
    <row r="29" spans="1:7" s="34" customFormat="1" ht="13.15" customHeight="1" x14ac:dyDescent="0.2">
      <c r="A29" s="148" t="s">
        <v>438</v>
      </c>
      <c r="B29" s="149">
        <v>0.81699999999999995</v>
      </c>
      <c r="C29" s="149">
        <v>-0.26400000000000001</v>
      </c>
      <c r="D29" s="149">
        <v>0.20899999999999999</v>
      </c>
      <c r="E29" s="549">
        <v>0.107</v>
      </c>
    </row>
    <row r="30" spans="1:7" s="1" customFormat="1" ht="13.15" customHeight="1" x14ac:dyDescent="0.2">
      <c r="A30" s="1" t="s">
        <v>17</v>
      </c>
    </row>
    <row r="31" spans="1:7" s="1" customFormat="1" ht="13.15" customHeight="1" x14ac:dyDescent="0.2">
      <c r="A31" s="1" t="s">
        <v>439</v>
      </c>
    </row>
    <row r="32" spans="1:7" s="1" customFormat="1" ht="13.15" customHeight="1" x14ac:dyDescent="0.2"/>
    <row r="33" spans="1:5" s="1" customFormat="1" ht="13.15" customHeight="1" x14ac:dyDescent="0.2"/>
    <row r="34" spans="1:5" ht="13.15" customHeight="1" x14ac:dyDescent="0.25">
      <c r="A34" s="618"/>
      <c r="B34" s="619"/>
      <c r="C34" s="619"/>
      <c r="D34" s="619"/>
      <c r="E34" s="619"/>
    </row>
    <row r="35" spans="1:5" ht="13.15" customHeight="1" x14ac:dyDescent="0.25">
      <c r="A35" s="620"/>
      <c r="B35" s="571"/>
      <c r="C35" s="571"/>
      <c r="D35" s="571"/>
      <c r="E35" s="571"/>
    </row>
    <row r="36" spans="1:5" ht="13.15" customHeight="1" x14ac:dyDescent="0.25"/>
    <row r="37" spans="1:5" ht="13.15" customHeight="1" x14ac:dyDescent="0.25"/>
  </sheetData>
  <mergeCells count="3">
    <mergeCell ref="A2:E2"/>
    <mergeCell ref="A34:E34"/>
    <mergeCell ref="A35:E35"/>
  </mergeCells>
  <hyperlinks>
    <hyperlink ref="A2:E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1"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20"/>
  <sheetViews>
    <sheetView showGridLines="0" workbookViewId="0">
      <selection activeCell="E8" sqref="E8"/>
    </sheetView>
  </sheetViews>
  <sheetFormatPr defaultColWidth="9.28515625" defaultRowHeight="15" x14ac:dyDescent="0.25"/>
  <cols>
    <col min="1" max="1" width="31" style="2" customWidth="1"/>
    <col min="2" max="6" width="10.7109375" style="2" customWidth="1"/>
    <col min="7" max="16384" width="9.28515625" style="2"/>
  </cols>
  <sheetData>
    <row r="1" spans="1:8" s="34" customFormat="1" ht="13.15" customHeight="1" x14ac:dyDescent="0.2"/>
    <row r="2" spans="1:8" s="34" customFormat="1" ht="13.15" customHeight="1" x14ac:dyDescent="0.2">
      <c r="A2" s="576" t="s">
        <v>446</v>
      </c>
      <c r="B2" s="576"/>
      <c r="C2" s="576"/>
      <c r="D2" s="576"/>
      <c r="E2" s="576"/>
      <c r="F2" s="576"/>
    </row>
    <row r="3" spans="1:8" s="34" customFormat="1" ht="13.15" customHeight="1" x14ac:dyDescent="0.2"/>
    <row r="4" spans="1:8" s="34" customFormat="1" ht="13.15" customHeight="1" x14ac:dyDescent="0.2">
      <c r="A4" s="287"/>
      <c r="B4" s="288">
        <v>2019</v>
      </c>
      <c r="C4" s="289">
        <v>2020</v>
      </c>
      <c r="D4" s="289">
        <v>2021</v>
      </c>
      <c r="E4" s="289">
        <v>2022</v>
      </c>
      <c r="F4" s="290" t="s">
        <v>12</v>
      </c>
    </row>
    <row r="5" spans="1:8" s="34" customFormat="1" ht="13.15" customHeight="1" x14ac:dyDescent="0.2">
      <c r="A5" s="291" t="s">
        <v>321</v>
      </c>
      <c r="B5" s="178"/>
      <c r="C5" s="180"/>
      <c r="D5" s="178"/>
      <c r="E5" s="178"/>
      <c r="F5" s="292"/>
    </row>
    <row r="6" spans="1:8" s="34" customFormat="1" ht="13.15" customHeight="1" x14ac:dyDescent="0.2">
      <c r="A6" s="293" t="s">
        <v>6</v>
      </c>
      <c r="B6" s="182">
        <v>46783</v>
      </c>
      <c r="C6" s="182">
        <v>45883</v>
      </c>
      <c r="D6" s="182">
        <v>43736</v>
      </c>
      <c r="E6" s="294">
        <v>43975</v>
      </c>
      <c r="F6" s="295" t="s">
        <v>0</v>
      </c>
      <c r="H6" s="508"/>
    </row>
    <row r="7" spans="1:8" s="34" customFormat="1" ht="13.15" customHeight="1" x14ac:dyDescent="0.2">
      <c r="A7" s="293" t="s">
        <v>223</v>
      </c>
      <c r="B7" s="296"/>
      <c r="C7" s="297">
        <f>+C6/B6-1</f>
        <v>-1.9237757305003989E-2</v>
      </c>
      <c r="D7" s="297">
        <f>+D6/C6-1</f>
        <v>-4.6792929843297082E-2</v>
      </c>
      <c r="E7" s="297">
        <v>4.0000000000000001E-3</v>
      </c>
      <c r="F7" s="298">
        <f>+AVERAGE(C7:E7)</f>
        <v>-2.0676895716100357E-2</v>
      </c>
    </row>
    <row r="8" spans="1:8" s="34" customFormat="1" ht="13.15" customHeight="1" x14ac:dyDescent="0.2">
      <c r="A8" s="291" t="s">
        <v>28</v>
      </c>
      <c r="B8" s="178"/>
      <c r="C8" s="178"/>
      <c r="D8" s="178"/>
      <c r="E8" s="178"/>
      <c r="F8" s="299"/>
    </row>
    <row r="9" spans="1:8" s="34" customFormat="1" ht="13.15" customHeight="1" x14ac:dyDescent="0.2">
      <c r="A9" s="293" t="s">
        <v>6</v>
      </c>
      <c r="B9" s="182">
        <v>45675</v>
      </c>
      <c r="C9" s="182">
        <v>44973</v>
      </c>
      <c r="D9" s="182">
        <v>42812</v>
      </c>
      <c r="E9" s="182">
        <v>42993</v>
      </c>
      <c r="F9" s="300" t="s">
        <v>0</v>
      </c>
      <c r="H9" s="508"/>
    </row>
    <row r="10" spans="1:8" s="34" customFormat="1" ht="13.15" customHeight="1" x14ac:dyDescent="0.2">
      <c r="A10" s="293" t="s">
        <v>223</v>
      </c>
      <c r="B10" s="296"/>
      <c r="C10" s="297">
        <f>+C9/B9-1</f>
        <v>-1.5369458128078772E-2</v>
      </c>
      <c r="D10" s="297">
        <f>+D9/C9-1</f>
        <v>-4.8051052853934628E-2</v>
      </c>
      <c r="E10" s="297">
        <f>+E9/D9-1</f>
        <v>4.2277866018873844E-3</v>
      </c>
      <c r="F10" s="298">
        <f>+AVERAGE(C10:E10)</f>
        <v>-1.9730908126708673E-2</v>
      </c>
    </row>
    <row r="11" spans="1:8" s="34" customFormat="1" ht="13.15" customHeight="1" x14ac:dyDescent="0.2">
      <c r="A11" s="293" t="s">
        <v>145</v>
      </c>
      <c r="B11" s="297">
        <f>+B9/B6</f>
        <v>0.97631618322895064</v>
      </c>
      <c r="C11" s="297">
        <f>+C9/C6</f>
        <v>0.98016694636357693</v>
      </c>
      <c r="D11" s="297">
        <f>+D9/D6</f>
        <v>0.97887323943661975</v>
      </c>
      <c r="E11" s="297">
        <f>+E9/E6</f>
        <v>0.97766913018760659</v>
      </c>
      <c r="F11" s="300" t="s">
        <v>0</v>
      </c>
    </row>
    <row r="12" spans="1:8" s="34" customFormat="1" ht="13.15" customHeight="1" x14ac:dyDescent="0.2">
      <c r="A12" s="291" t="s">
        <v>29</v>
      </c>
      <c r="B12" s="178"/>
      <c r="C12" s="178"/>
      <c r="D12" s="178"/>
      <c r="E12" s="178"/>
      <c r="F12" s="299"/>
    </row>
    <row r="13" spans="1:8" s="34" customFormat="1" ht="13.15" customHeight="1" x14ac:dyDescent="0.2">
      <c r="A13" s="293" t="s">
        <v>6</v>
      </c>
      <c r="B13" s="182">
        <v>1108</v>
      </c>
      <c r="C13" s="182">
        <v>910</v>
      </c>
      <c r="D13" s="182">
        <v>924</v>
      </c>
      <c r="E13" s="294">
        <v>982</v>
      </c>
      <c r="F13" s="300" t="s">
        <v>0</v>
      </c>
    </row>
    <row r="14" spans="1:8" s="34" customFormat="1" ht="13.15" customHeight="1" x14ac:dyDescent="0.2">
      <c r="A14" s="293" t="s">
        <v>223</v>
      </c>
      <c r="B14" s="296"/>
      <c r="C14" s="297">
        <f>+C13/B13-1</f>
        <v>-0.17870036101083031</v>
      </c>
      <c r="D14" s="297">
        <f>+D13/C13-1</f>
        <v>1.538461538461533E-2</v>
      </c>
      <c r="E14" s="297">
        <f>+E13/D13-1</f>
        <v>6.277056277056281E-2</v>
      </c>
      <c r="F14" s="298">
        <f>+AVERAGE(C14:E14)</f>
        <v>-3.3515060951884057E-2</v>
      </c>
    </row>
    <row r="15" spans="1:8" s="34" customFormat="1" ht="13.15" customHeight="1" x14ac:dyDescent="0.2">
      <c r="A15" s="301" t="s">
        <v>145</v>
      </c>
      <c r="B15" s="302">
        <f>+B13/B6</f>
        <v>2.3683816771049311E-2</v>
      </c>
      <c r="C15" s="302">
        <f>+C13/C6</f>
        <v>1.9833053636423077E-2</v>
      </c>
      <c r="D15" s="302">
        <f>+D13/D6</f>
        <v>2.1126760563380281E-2</v>
      </c>
      <c r="E15" s="302">
        <f>+E13/E6</f>
        <v>2.2330869812393406E-2</v>
      </c>
      <c r="F15" s="303" t="s">
        <v>0</v>
      </c>
    </row>
    <row r="16" spans="1:8" x14ac:dyDescent="0.25">
      <c r="A16" s="1" t="s">
        <v>17</v>
      </c>
    </row>
    <row r="17" spans="1:5" x14ac:dyDescent="0.25">
      <c r="A17" s="570" t="s">
        <v>447</v>
      </c>
      <c r="B17" s="570"/>
      <c r="C17" s="570"/>
      <c r="D17" s="570"/>
      <c r="E17" s="570"/>
    </row>
    <row r="18" spans="1:5" x14ac:dyDescent="0.25">
      <c r="C18" s="8"/>
      <c r="D18" s="8"/>
      <c r="E18" s="8"/>
    </row>
    <row r="19" spans="1:5" x14ac:dyDescent="0.25">
      <c r="C19" s="8"/>
      <c r="D19" s="8"/>
      <c r="E19" s="8"/>
    </row>
    <row r="20" spans="1:5" x14ac:dyDescent="0.25">
      <c r="C20" s="8"/>
      <c r="D20" s="8"/>
      <c r="E20" s="8"/>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G36"/>
  <sheetViews>
    <sheetView showGridLines="0" workbookViewId="0">
      <selection activeCell="C19" sqref="C19"/>
    </sheetView>
  </sheetViews>
  <sheetFormatPr defaultColWidth="9.28515625" defaultRowHeight="15" x14ac:dyDescent="0.25"/>
  <cols>
    <col min="1" max="1" width="55.4257812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449</v>
      </c>
      <c r="B2" s="576"/>
      <c r="C2" s="576"/>
      <c r="D2" s="576"/>
      <c r="E2" s="576"/>
      <c r="F2" s="576"/>
    </row>
    <row r="3" spans="1:6" s="34" customFormat="1" ht="13.15" customHeight="1" x14ac:dyDescent="0.2"/>
    <row r="4" spans="1:6" s="34" customFormat="1" ht="13.15" customHeight="1" x14ac:dyDescent="0.2">
      <c r="A4" s="304"/>
      <c r="B4" s="305">
        <v>2019</v>
      </c>
      <c r="C4" s="192">
        <f>+B4+1</f>
        <v>2020</v>
      </c>
      <c r="D4" s="192">
        <v>2021</v>
      </c>
      <c r="E4" s="193">
        <v>2022</v>
      </c>
      <c r="F4" s="194" t="s">
        <v>12</v>
      </c>
    </row>
    <row r="5" spans="1:6" s="34" customFormat="1" ht="13.15" customHeight="1" x14ac:dyDescent="0.2">
      <c r="A5" s="291" t="s">
        <v>30</v>
      </c>
      <c r="B5" s="178"/>
      <c r="C5" s="180"/>
      <c r="D5" s="178"/>
      <c r="E5" s="178"/>
      <c r="F5" s="292"/>
    </row>
    <row r="6" spans="1:6" s="34" customFormat="1" ht="13.15" customHeight="1" x14ac:dyDescent="0.2">
      <c r="A6" s="306" t="s">
        <v>6</v>
      </c>
      <c r="B6" s="139">
        <v>32586</v>
      </c>
      <c r="C6" s="139">
        <v>31297</v>
      </c>
      <c r="D6" s="139">
        <v>28550</v>
      </c>
      <c r="E6" s="139">
        <v>27807</v>
      </c>
      <c r="F6" s="307" t="s">
        <v>0</v>
      </c>
    </row>
    <row r="7" spans="1:6" s="34" customFormat="1" ht="13.15" customHeight="1" x14ac:dyDescent="0.2">
      <c r="A7" s="306" t="s">
        <v>223</v>
      </c>
      <c r="B7" s="151" t="s">
        <v>0</v>
      </c>
      <c r="C7" s="151">
        <v>-3.9556864911311607E-2</v>
      </c>
      <c r="D7" s="151">
        <v>-8.7771990925647803E-2</v>
      </c>
      <c r="E7" s="151">
        <v>-2.6024518388791607E-2</v>
      </c>
      <c r="F7" s="308">
        <v>-5.111779140858367E-2</v>
      </c>
    </row>
    <row r="8" spans="1:6" s="34" customFormat="1" ht="13.15" customHeight="1" x14ac:dyDescent="0.2">
      <c r="A8" s="309" t="s">
        <v>322</v>
      </c>
      <c r="B8" s="151" t="s">
        <v>0</v>
      </c>
      <c r="C8" s="151">
        <v>-2.8221127531472358E-2</v>
      </c>
      <c r="D8" s="151">
        <v>-6.1081093100304615E-2</v>
      </c>
      <c r="E8" s="151">
        <v>-1.7354947211062323E-2</v>
      </c>
      <c r="F8" s="308">
        <v>-3.555238928094643E-2</v>
      </c>
    </row>
    <row r="9" spans="1:6" s="34" customFormat="1" ht="13.15" customHeight="1" x14ac:dyDescent="0.2">
      <c r="A9" s="291" t="s">
        <v>31</v>
      </c>
      <c r="B9" s="310"/>
      <c r="C9" s="311"/>
      <c r="D9" s="310"/>
      <c r="E9" s="310"/>
      <c r="F9" s="312"/>
    </row>
    <row r="10" spans="1:6" s="34" customFormat="1" ht="13.15" customHeight="1" x14ac:dyDescent="0.2">
      <c r="A10" s="306" t="s">
        <v>6</v>
      </c>
      <c r="B10" s="139">
        <v>5597</v>
      </c>
      <c r="C10" s="143">
        <v>5536</v>
      </c>
      <c r="D10" s="139">
        <v>5479</v>
      </c>
      <c r="E10" s="139">
        <v>5431</v>
      </c>
      <c r="F10" s="307" t="s">
        <v>0</v>
      </c>
    </row>
    <row r="11" spans="1:6" s="34" customFormat="1" ht="13.15" customHeight="1" x14ac:dyDescent="0.2">
      <c r="A11" s="306" t="s">
        <v>223</v>
      </c>
      <c r="B11" s="151" t="s">
        <v>0</v>
      </c>
      <c r="C11" s="151">
        <v>-1.0898695729855246E-2</v>
      </c>
      <c r="D11" s="151">
        <v>-1.0296242774566422E-2</v>
      </c>
      <c r="E11" s="151">
        <v>-8.7607227596276926E-3</v>
      </c>
      <c r="F11" s="308">
        <v>-9.9852204213497862E-3</v>
      </c>
    </row>
    <row r="12" spans="1:6" s="34" customFormat="1" ht="13.15" customHeight="1" x14ac:dyDescent="0.2">
      <c r="A12" s="309" t="s">
        <v>322</v>
      </c>
      <c r="B12" s="151" t="s">
        <v>0</v>
      </c>
      <c r="C12" s="151">
        <v>-1.2917350848385286E-3</v>
      </c>
      <c r="D12" s="151">
        <v>-3.1129788984501504E-4</v>
      </c>
      <c r="E12" s="151">
        <v>-1.1211809772960824E-3</v>
      </c>
      <c r="F12" s="308">
        <v>-9.0807131732654198E-4</v>
      </c>
    </row>
    <row r="13" spans="1:6" s="34" customFormat="1" ht="13.15" customHeight="1" x14ac:dyDescent="0.2">
      <c r="A13" s="291" t="s">
        <v>32</v>
      </c>
      <c r="B13" s="310"/>
      <c r="C13" s="311"/>
      <c r="D13" s="310"/>
      <c r="E13" s="310"/>
      <c r="F13" s="312"/>
    </row>
    <row r="14" spans="1:6" s="34" customFormat="1" ht="13.15" customHeight="1" x14ac:dyDescent="0.2">
      <c r="A14" s="306" t="s">
        <v>6</v>
      </c>
      <c r="B14" s="139">
        <v>7492</v>
      </c>
      <c r="C14" s="143">
        <v>8140</v>
      </c>
      <c r="D14" s="139">
        <v>8783</v>
      </c>
      <c r="E14" s="139">
        <v>9755</v>
      </c>
      <c r="F14" s="307" t="s">
        <v>0</v>
      </c>
    </row>
    <row r="15" spans="1:6" s="34" customFormat="1" ht="13.15" customHeight="1" x14ac:dyDescent="0.2">
      <c r="A15" s="306" t="s">
        <v>223</v>
      </c>
      <c r="B15" s="313" t="s">
        <v>0</v>
      </c>
      <c r="C15" s="151">
        <v>8.6492258408969569E-2</v>
      </c>
      <c r="D15" s="151">
        <v>7.8992628992629044E-2</v>
      </c>
      <c r="E15" s="151">
        <v>0.11066833655926223</v>
      </c>
      <c r="F15" s="308">
        <v>9.205107465362028E-2</v>
      </c>
    </row>
    <row r="16" spans="1:6" s="34" customFormat="1" ht="13.15" customHeight="1" x14ac:dyDescent="0.2">
      <c r="A16" s="314" t="s">
        <v>322</v>
      </c>
      <c r="B16" s="315" t="s">
        <v>0</v>
      </c>
      <c r="C16" s="316">
        <v>1.4143404488232076E-2</v>
      </c>
      <c r="D16" s="317">
        <v>1.3341338136215068E-2</v>
      </c>
      <c r="E16" s="317">
        <v>2.2703914790245722E-2</v>
      </c>
      <c r="F16" s="318">
        <v>1.6729552471564289E-2</v>
      </c>
    </row>
    <row r="17" spans="1:5" ht="13.15" customHeight="1" x14ac:dyDescent="0.25">
      <c r="A17" s="1" t="s">
        <v>17</v>
      </c>
    </row>
    <row r="18" spans="1:5" ht="13.15" customHeight="1" x14ac:dyDescent="0.25">
      <c r="A18" s="570" t="s">
        <v>447</v>
      </c>
      <c r="B18" s="570"/>
      <c r="C18" s="570"/>
      <c r="D18" s="570"/>
      <c r="E18" s="570"/>
    </row>
    <row r="19" spans="1:5" ht="13.15" customHeight="1" x14ac:dyDescent="0.25">
      <c r="B19" s="8"/>
      <c r="C19" s="8"/>
      <c r="D19" s="8"/>
      <c r="E19" s="8"/>
    </row>
    <row r="36" spans="7:7" x14ac:dyDescent="0.25">
      <c r="G36" s="7"/>
    </row>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9"/>
  <sheetViews>
    <sheetView showGridLines="0" workbookViewId="0">
      <selection activeCell="E5" sqref="E5"/>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497</v>
      </c>
      <c r="B2" s="576"/>
      <c r="C2" s="576"/>
      <c r="D2" s="576"/>
      <c r="E2" s="576"/>
      <c r="F2" s="576"/>
    </row>
    <row r="3" spans="1:6" s="34" customFormat="1" ht="13.15" customHeight="1" x14ac:dyDescent="0.2"/>
    <row r="4" spans="1:6" s="34" customFormat="1" ht="13.15" customHeight="1" x14ac:dyDescent="0.2">
      <c r="A4" s="304"/>
      <c r="B4" s="305">
        <v>2019</v>
      </c>
      <c r="C4" s="305">
        <v>2020</v>
      </c>
      <c r="D4" s="305">
        <v>2021</v>
      </c>
      <c r="E4" s="305">
        <v>2022</v>
      </c>
      <c r="F4" s="194" t="s">
        <v>12</v>
      </c>
    </row>
    <row r="5" spans="1:6" s="34" customFormat="1" ht="13.15" customHeight="1" x14ac:dyDescent="0.2">
      <c r="A5" s="291" t="s">
        <v>3</v>
      </c>
      <c r="B5" s="178"/>
      <c r="C5" s="180"/>
      <c r="D5" s="178"/>
      <c r="E5" s="178"/>
      <c r="F5" s="292"/>
    </row>
    <row r="6" spans="1:6" s="34" customFormat="1" ht="13.15" customHeight="1" x14ac:dyDescent="0.2">
      <c r="A6" s="306" t="s">
        <v>6</v>
      </c>
      <c r="B6" s="139">
        <v>28441</v>
      </c>
      <c r="C6" s="139">
        <v>27540</v>
      </c>
      <c r="D6" s="139">
        <v>26104</v>
      </c>
      <c r="E6" s="139">
        <v>25627</v>
      </c>
      <c r="F6" s="307" t="s">
        <v>0</v>
      </c>
    </row>
    <row r="7" spans="1:6" s="34" customFormat="1" ht="13.15" customHeight="1" x14ac:dyDescent="0.2">
      <c r="A7" s="306" t="s">
        <v>223</v>
      </c>
      <c r="B7" s="151" t="s">
        <v>0</v>
      </c>
      <c r="C7" s="151">
        <v>-3.1679617453675979E-2</v>
      </c>
      <c r="D7" s="151">
        <v>-5.2142338416848233E-2</v>
      </c>
      <c r="E7" s="151">
        <v>-1.8273061599754836E-2</v>
      </c>
      <c r="F7" s="308">
        <v>-3.4031672490093014E-2</v>
      </c>
    </row>
    <row r="8" spans="1:6" s="34" customFormat="1" ht="13.15" customHeight="1" x14ac:dyDescent="0.2">
      <c r="A8" s="309" t="s">
        <v>322</v>
      </c>
      <c r="B8" s="151" t="s">
        <v>0</v>
      </c>
      <c r="C8" s="151">
        <v>-1.9726327312534209E-2</v>
      </c>
      <c r="D8" s="151">
        <v>-3.1930269272674706E-2</v>
      </c>
      <c r="E8" s="151">
        <v>-1.1141735961879841E-2</v>
      </c>
      <c r="F8" s="308">
        <v>-2.0932777515696253E-2</v>
      </c>
    </row>
    <row r="9" spans="1:6" s="34" customFormat="1" ht="13.15" customHeight="1" x14ac:dyDescent="0.2">
      <c r="A9" s="291" t="s">
        <v>4</v>
      </c>
      <c r="B9" s="310"/>
      <c r="C9" s="311"/>
      <c r="D9" s="310"/>
      <c r="E9" s="310"/>
      <c r="F9" s="312"/>
    </row>
    <row r="10" spans="1:6" s="34" customFormat="1" ht="13.15" customHeight="1" x14ac:dyDescent="0.2">
      <c r="A10" s="306" t="s">
        <v>6</v>
      </c>
      <c r="B10" s="139">
        <v>11564</v>
      </c>
      <c r="C10" s="143">
        <v>11161</v>
      </c>
      <c r="D10" s="139">
        <v>9872</v>
      </c>
      <c r="E10" s="139">
        <v>9656</v>
      </c>
      <c r="F10" s="307" t="s">
        <v>0</v>
      </c>
    </row>
    <row r="11" spans="1:6" s="34" customFormat="1" ht="13.15" customHeight="1" x14ac:dyDescent="0.2">
      <c r="A11" s="306" t="s">
        <v>223</v>
      </c>
      <c r="B11" s="151" t="s">
        <v>0</v>
      </c>
      <c r="C11" s="151">
        <v>-3.4849533033552427E-2</v>
      </c>
      <c r="D11" s="151">
        <v>-0.11549144341904849</v>
      </c>
      <c r="E11" s="151">
        <v>-2.1880064829821744E-2</v>
      </c>
      <c r="F11" s="308">
        <v>-5.7407013760807556E-2</v>
      </c>
    </row>
    <row r="12" spans="1:6" s="34" customFormat="1" ht="13.15" customHeight="1" x14ac:dyDescent="0.2">
      <c r="A12" s="309" t="s">
        <v>322</v>
      </c>
      <c r="B12" s="151" t="s">
        <v>0</v>
      </c>
      <c r="C12" s="151">
        <v>-8.8232074438970905E-3</v>
      </c>
      <c r="D12" s="151">
        <v>-2.8661641429302026E-2</v>
      </c>
      <c r="E12" s="151">
        <v>-5.0453143978323881E-3</v>
      </c>
      <c r="F12" s="308">
        <v>-1.4176721090343835E-2</v>
      </c>
    </row>
    <row r="13" spans="1:6" s="34" customFormat="1" ht="13.15" customHeight="1" x14ac:dyDescent="0.2">
      <c r="A13" s="291" t="s">
        <v>5</v>
      </c>
      <c r="B13" s="310"/>
      <c r="C13" s="311"/>
      <c r="D13" s="310"/>
      <c r="E13" s="310"/>
      <c r="F13" s="312"/>
    </row>
    <row r="14" spans="1:6" s="34" customFormat="1" ht="13.15" customHeight="1" x14ac:dyDescent="0.2">
      <c r="A14" s="306" t="s">
        <v>6</v>
      </c>
      <c r="B14" s="139">
        <v>5670</v>
      </c>
      <c r="C14" s="143">
        <v>6272</v>
      </c>
      <c r="D14" s="139">
        <v>6836</v>
      </c>
      <c r="E14" s="139">
        <v>7710</v>
      </c>
      <c r="F14" s="307" t="s">
        <v>0</v>
      </c>
    </row>
    <row r="15" spans="1:6" s="34" customFormat="1" ht="13.15" customHeight="1" x14ac:dyDescent="0.2">
      <c r="A15" s="306" t="s">
        <v>223</v>
      </c>
      <c r="B15" s="313" t="s">
        <v>0</v>
      </c>
      <c r="C15" s="151">
        <v>0.10617283950617273</v>
      </c>
      <c r="D15" s="151">
        <v>8.9923469387755084E-2</v>
      </c>
      <c r="E15" s="151">
        <v>0.12785254534815671</v>
      </c>
      <c r="F15" s="308">
        <v>0.10798295141402818</v>
      </c>
    </row>
    <row r="16" spans="1:6" s="34" customFormat="1" ht="13.15" customHeight="1" x14ac:dyDescent="0.2">
      <c r="A16" s="314" t="s">
        <v>322</v>
      </c>
      <c r="B16" s="315" t="s">
        <v>0</v>
      </c>
      <c r="C16" s="316">
        <v>1.3180076628352492E-2</v>
      </c>
      <c r="D16" s="317">
        <v>1.2540857848042167E-2</v>
      </c>
      <c r="E16" s="317">
        <v>2.0414836961599549E-2</v>
      </c>
      <c r="F16" s="318">
        <v>1.5378590479331404E-2</v>
      </c>
    </row>
    <row r="17" spans="1:5" ht="13.15" customHeight="1" x14ac:dyDescent="0.25">
      <c r="A17" s="1" t="s">
        <v>17</v>
      </c>
    </row>
    <row r="18" spans="1:5" ht="13.15" customHeight="1" x14ac:dyDescent="0.25">
      <c r="A18" s="570" t="s">
        <v>447</v>
      </c>
      <c r="B18" s="570"/>
      <c r="C18" s="570"/>
      <c r="D18" s="570"/>
      <c r="E18" s="570"/>
    </row>
    <row r="19" spans="1:5" x14ac:dyDescent="0.25">
      <c r="B19" s="8"/>
      <c r="C19" s="8"/>
      <c r="D19" s="8"/>
      <c r="E19" s="8"/>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topLeftCell="Z1" workbookViewId="0">
      <selection activeCell="R31" sqref="R31"/>
    </sheetView>
  </sheetViews>
  <sheetFormatPr defaultColWidth="9.28515625" defaultRowHeight="15" x14ac:dyDescent="0.25"/>
  <cols>
    <col min="1" max="1" width="31" style="2" customWidth="1"/>
    <col min="2" max="5" width="10.7109375" style="2" customWidth="1"/>
    <col min="6" max="16384" width="9.28515625" style="2"/>
  </cols>
  <sheetData>
    <row r="1" spans="1:15" s="34" customFormat="1" ht="13.15" customHeight="1" x14ac:dyDescent="0.2"/>
    <row r="2" spans="1:15" s="34" customFormat="1" ht="13.15" customHeight="1" x14ac:dyDescent="0.2">
      <c r="A2" s="576" t="s">
        <v>450</v>
      </c>
      <c r="B2" s="576"/>
      <c r="C2" s="576"/>
      <c r="D2" s="576"/>
      <c r="E2" s="576"/>
      <c r="F2" s="576"/>
      <c r="G2" s="576"/>
      <c r="H2" s="576"/>
      <c r="I2" s="576"/>
      <c r="J2" s="576"/>
      <c r="K2" s="576"/>
      <c r="L2" s="576"/>
      <c r="M2" s="576"/>
      <c r="N2" s="576"/>
      <c r="O2" s="576"/>
    </row>
    <row r="3" spans="1:15" s="34" customFormat="1" ht="13.15" customHeight="1" x14ac:dyDescent="0.2"/>
    <row r="4" spans="1:15" s="34" customFormat="1" ht="13.15" customHeight="1" x14ac:dyDescent="0.2">
      <c r="A4" s="319"/>
      <c r="B4" s="577" t="s">
        <v>6</v>
      </c>
      <c r="C4" s="578"/>
      <c r="D4" s="577" t="s">
        <v>11</v>
      </c>
      <c r="E4" s="578"/>
      <c r="F4" s="577" t="s">
        <v>12</v>
      </c>
      <c r="G4" s="578"/>
      <c r="H4" s="577" t="s">
        <v>13</v>
      </c>
      <c r="I4" s="578"/>
      <c r="J4" s="577" t="s">
        <v>3</v>
      </c>
      <c r="K4" s="578"/>
      <c r="L4" s="577" t="s">
        <v>4</v>
      </c>
      <c r="M4" s="578"/>
      <c r="N4" s="579" t="s">
        <v>5</v>
      </c>
      <c r="O4" s="580"/>
    </row>
    <row r="5" spans="1:15" s="34" customFormat="1" ht="13.15" customHeight="1" x14ac:dyDescent="0.2">
      <c r="A5" s="320" t="s">
        <v>323</v>
      </c>
      <c r="B5" s="321"/>
      <c r="C5" s="322"/>
      <c r="D5" s="321"/>
      <c r="E5" s="323"/>
      <c r="F5" s="321"/>
      <c r="G5" s="323"/>
      <c r="H5" s="321"/>
      <c r="I5" s="322"/>
      <c r="J5" s="321"/>
      <c r="K5" s="323"/>
      <c r="L5" s="321"/>
      <c r="M5" s="323"/>
      <c r="N5" s="321"/>
      <c r="O5" s="324"/>
    </row>
    <row r="6" spans="1:15" s="34" customFormat="1" ht="13.15" customHeight="1" x14ac:dyDescent="0.2">
      <c r="A6" s="325" t="s">
        <v>6</v>
      </c>
      <c r="B6" s="326">
        <v>42993</v>
      </c>
      <c r="C6" s="327"/>
      <c r="D6" s="326">
        <v>27807</v>
      </c>
      <c r="E6" s="327"/>
      <c r="F6" s="326">
        <v>5431</v>
      </c>
      <c r="G6" s="327"/>
      <c r="H6" s="326">
        <v>9755</v>
      </c>
      <c r="I6" s="327"/>
      <c r="J6" s="326">
        <v>25627</v>
      </c>
      <c r="K6" s="327"/>
      <c r="L6" s="326">
        <v>9656</v>
      </c>
      <c r="M6" s="327"/>
      <c r="N6" s="326">
        <v>7710</v>
      </c>
      <c r="O6" s="328"/>
    </row>
    <row r="7" spans="1:15" s="34" customFormat="1" ht="13.15" customHeight="1" x14ac:dyDescent="0.2">
      <c r="A7" s="320" t="s">
        <v>67</v>
      </c>
      <c r="B7" s="321"/>
      <c r="C7" s="323"/>
      <c r="D7" s="321"/>
      <c r="E7" s="323"/>
      <c r="F7" s="321"/>
      <c r="G7" s="323"/>
      <c r="H7" s="321"/>
      <c r="I7" s="323"/>
      <c r="J7" s="321"/>
      <c r="K7" s="323"/>
      <c r="L7" s="321"/>
      <c r="M7" s="323"/>
      <c r="N7" s="321"/>
      <c r="O7" s="324"/>
    </row>
    <row r="8" spans="1:15" s="34" customFormat="1" ht="13.15" customHeight="1" x14ac:dyDescent="0.2">
      <c r="A8" s="325" t="s">
        <v>43</v>
      </c>
      <c r="B8" s="326">
        <v>20878</v>
      </c>
      <c r="C8" s="327">
        <v>0.48561393715255974</v>
      </c>
      <c r="D8" s="326">
        <v>13174</v>
      </c>
      <c r="E8" s="327">
        <v>0.473765598590283</v>
      </c>
      <c r="F8" s="326">
        <v>2850</v>
      </c>
      <c r="G8" s="327">
        <v>0.52476523660467689</v>
      </c>
      <c r="H8" s="326">
        <v>4854</v>
      </c>
      <c r="I8" s="327">
        <v>0.49759097898513582</v>
      </c>
      <c r="J8" s="326">
        <v>12481</v>
      </c>
      <c r="K8" s="327">
        <v>0.48702540289538376</v>
      </c>
      <c r="L8" s="326">
        <v>4674</v>
      </c>
      <c r="M8" s="327">
        <v>0.48405136702568352</v>
      </c>
      <c r="N8" s="326">
        <v>3723</v>
      </c>
      <c r="O8" s="328">
        <v>0.48287937743190662</v>
      </c>
    </row>
    <row r="9" spans="1:15" s="34" customFormat="1" ht="13.15" customHeight="1" x14ac:dyDescent="0.2">
      <c r="A9" s="325" t="s">
        <v>44</v>
      </c>
      <c r="B9" s="326">
        <v>22115</v>
      </c>
      <c r="C9" s="327">
        <v>0.51438606284744026</v>
      </c>
      <c r="D9" s="326">
        <v>14633</v>
      </c>
      <c r="E9" s="327">
        <v>0.526234401409717</v>
      </c>
      <c r="F9" s="326">
        <v>2581</v>
      </c>
      <c r="G9" s="327">
        <v>0.47523476339532317</v>
      </c>
      <c r="H9" s="326">
        <v>4901</v>
      </c>
      <c r="I9" s="327">
        <v>0.50240902101486418</v>
      </c>
      <c r="J9" s="326">
        <v>13146</v>
      </c>
      <c r="K9" s="327">
        <v>0.51297459710461624</v>
      </c>
      <c r="L9" s="326">
        <v>4982</v>
      </c>
      <c r="M9" s="327">
        <v>0.51594863297431648</v>
      </c>
      <c r="N9" s="326">
        <v>3987</v>
      </c>
      <c r="O9" s="328">
        <v>0.51712062256809344</v>
      </c>
    </row>
    <row r="10" spans="1:15" s="34" customFormat="1" ht="13.15" customHeight="1" x14ac:dyDescent="0.2">
      <c r="A10" s="320" t="s">
        <v>68</v>
      </c>
      <c r="B10" s="329"/>
      <c r="C10" s="330"/>
      <c r="D10" s="329"/>
      <c r="E10" s="330"/>
      <c r="F10" s="329"/>
      <c r="G10" s="330"/>
      <c r="H10" s="329"/>
      <c r="I10" s="330"/>
      <c r="J10" s="329"/>
      <c r="K10" s="330"/>
      <c r="L10" s="329"/>
      <c r="M10" s="330"/>
      <c r="N10" s="329"/>
      <c r="O10" s="331"/>
    </row>
    <row r="11" spans="1:15" s="34" customFormat="1" ht="13.15" customHeight="1" x14ac:dyDescent="0.2">
      <c r="A11" s="325" t="s">
        <v>47</v>
      </c>
      <c r="B11" s="326">
        <v>3832</v>
      </c>
      <c r="C11" s="327">
        <v>8.9130788733049568E-2</v>
      </c>
      <c r="D11" s="326">
        <v>1008</v>
      </c>
      <c r="E11" s="327">
        <v>3.624986514187075E-2</v>
      </c>
      <c r="F11" s="326">
        <v>339</v>
      </c>
      <c r="G11" s="327">
        <v>6.2419443932977353E-2</v>
      </c>
      <c r="H11" s="326">
        <v>2485</v>
      </c>
      <c r="I11" s="327">
        <v>0.2547411583803178</v>
      </c>
      <c r="J11" s="326">
        <v>1410</v>
      </c>
      <c r="K11" s="327">
        <v>5.50200959925079E-2</v>
      </c>
      <c r="L11" s="326">
        <v>291</v>
      </c>
      <c r="M11" s="327">
        <v>3.0136702568351284E-2</v>
      </c>
      <c r="N11" s="326">
        <v>2131</v>
      </c>
      <c r="O11" s="328">
        <v>0.27639429312581065</v>
      </c>
    </row>
    <row r="12" spans="1:15" s="34" customFormat="1" ht="13.15" customHeight="1" x14ac:dyDescent="0.2">
      <c r="A12" s="325" t="s">
        <v>48</v>
      </c>
      <c r="B12" s="326">
        <v>15108</v>
      </c>
      <c r="C12" s="327">
        <v>0.35140604284418392</v>
      </c>
      <c r="D12" s="326">
        <v>8162</v>
      </c>
      <c r="E12" s="327">
        <v>0.29352321357931455</v>
      </c>
      <c r="F12" s="326">
        <v>1603</v>
      </c>
      <c r="G12" s="327">
        <v>0.2951574295709814</v>
      </c>
      <c r="H12" s="326">
        <v>5343</v>
      </c>
      <c r="I12" s="327">
        <v>0.5477191184008201</v>
      </c>
      <c r="J12" s="326">
        <v>7463</v>
      </c>
      <c r="K12" s="327">
        <v>0.29121629531353649</v>
      </c>
      <c r="L12" s="326">
        <v>3243</v>
      </c>
      <c r="M12" s="327">
        <v>0.33585335542667771</v>
      </c>
      <c r="N12" s="326">
        <v>4402</v>
      </c>
      <c r="O12" s="328">
        <v>0.57094682230868998</v>
      </c>
    </row>
    <row r="13" spans="1:15" s="34" customFormat="1" ht="13.15" customHeight="1" x14ac:dyDescent="0.2">
      <c r="A13" s="325" t="s">
        <v>49</v>
      </c>
      <c r="B13" s="326">
        <v>24053</v>
      </c>
      <c r="C13" s="327">
        <v>0.56000000000000005</v>
      </c>
      <c r="D13" s="326">
        <v>18637</v>
      </c>
      <c r="E13" s="327">
        <v>0.67022692127881467</v>
      </c>
      <c r="F13" s="326">
        <v>3489</v>
      </c>
      <c r="G13" s="327">
        <v>0.64242312649604127</v>
      </c>
      <c r="H13" s="326">
        <v>1927</v>
      </c>
      <c r="I13" s="327">
        <v>0.19753972321886212</v>
      </c>
      <c r="J13" s="326">
        <v>16754</v>
      </c>
      <c r="K13" s="327">
        <v>0.65376360869395556</v>
      </c>
      <c r="L13" s="326">
        <v>6122</v>
      </c>
      <c r="M13" s="327">
        <v>0.63400994200497096</v>
      </c>
      <c r="N13" s="326">
        <v>1177</v>
      </c>
      <c r="O13" s="328">
        <v>0.15265888456549936</v>
      </c>
    </row>
    <row r="14" spans="1:15" s="34" customFormat="1" ht="13.15" customHeight="1" x14ac:dyDescent="0.2">
      <c r="A14" s="320" t="s">
        <v>69</v>
      </c>
      <c r="B14" s="329"/>
      <c r="C14" s="330"/>
      <c r="D14" s="329"/>
      <c r="E14" s="330"/>
      <c r="F14" s="329"/>
      <c r="G14" s="330"/>
      <c r="H14" s="329"/>
      <c r="I14" s="330"/>
      <c r="J14" s="329"/>
      <c r="K14" s="330"/>
      <c r="L14" s="329"/>
      <c r="M14" s="330"/>
      <c r="N14" s="329"/>
      <c r="O14" s="331"/>
    </row>
    <row r="15" spans="1:15" s="34" customFormat="1" ht="13.15" customHeight="1" x14ac:dyDescent="0.2">
      <c r="A15" s="325" t="s">
        <v>51</v>
      </c>
      <c r="B15" s="326">
        <v>4941</v>
      </c>
      <c r="C15" s="327">
        <v>0.11492568557672179</v>
      </c>
      <c r="D15" s="326">
        <v>597</v>
      </c>
      <c r="E15" s="327">
        <v>2.1469414176286547E-2</v>
      </c>
      <c r="F15" s="326">
        <v>104</v>
      </c>
      <c r="G15" s="327">
        <v>1.9149327932240841E-2</v>
      </c>
      <c r="H15" s="326">
        <v>4240</v>
      </c>
      <c r="I15" s="327">
        <v>0.43464889800102513</v>
      </c>
      <c r="J15" s="326">
        <v>685</v>
      </c>
      <c r="K15" s="327">
        <v>2.6729621102743201E-2</v>
      </c>
      <c r="L15" s="326">
        <v>336</v>
      </c>
      <c r="M15" s="327">
        <v>3.4797017398508698E-2</v>
      </c>
      <c r="N15" s="326">
        <v>3920</v>
      </c>
      <c r="O15" s="328">
        <v>0.50843060959792474</v>
      </c>
    </row>
    <row r="16" spans="1:15" s="34" customFormat="1" ht="13.15" customHeight="1" x14ac:dyDescent="0.2">
      <c r="A16" s="325" t="s">
        <v>52</v>
      </c>
      <c r="B16" s="326">
        <v>5805</v>
      </c>
      <c r="C16" s="327">
        <v>0.13502198032237805</v>
      </c>
      <c r="D16" s="326">
        <v>1657</v>
      </c>
      <c r="E16" s="327">
        <v>5.9589312043729997E-2</v>
      </c>
      <c r="F16" s="326">
        <v>648</v>
      </c>
      <c r="G16" s="327">
        <v>0.11931504327011599</v>
      </c>
      <c r="H16" s="326">
        <v>3500</v>
      </c>
      <c r="I16" s="327">
        <v>0.35879036391594055</v>
      </c>
      <c r="J16" s="326">
        <v>2388</v>
      </c>
      <c r="K16" s="327">
        <v>9.31829710851836E-2</v>
      </c>
      <c r="L16" s="326">
        <v>639</v>
      </c>
      <c r="M16" s="327">
        <v>6.6176470588235295E-2</v>
      </c>
      <c r="N16" s="326">
        <v>2778</v>
      </c>
      <c r="O16" s="328">
        <v>0.3613112840466926</v>
      </c>
    </row>
    <row r="17" spans="1:15" s="34" customFormat="1" ht="13.15" customHeight="1" x14ac:dyDescent="0.2">
      <c r="A17" s="332" t="s">
        <v>53</v>
      </c>
      <c r="B17" s="326">
        <v>1799</v>
      </c>
      <c r="C17" s="327">
        <v>4.1844021119717162E-2</v>
      </c>
      <c r="D17" s="326">
        <v>677</v>
      </c>
      <c r="E17" s="327">
        <v>2.4346387600244542E-2</v>
      </c>
      <c r="F17" s="326">
        <v>471</v>
      </c>
      <c r="G17" s="327">
        <v>8.6724360154667654E-2</v>
      </c>
      <c r="H17" s="326">
        <v>651</v>
      </c>
      <c r="I17" s="327">
        <v>6.6735007688364947E-2</v>
      </c>
      <c r="J17" s="326">
        <v>1193</v>
      </c>
      <c r="K17" s="327">
        <v>4.6552464197916262E-2</v>
      </c>
      <c r="L17" s="326">
        <v>268</v>
      </c>
      <c r="M17" s="327">
        <v>2.775476387738194E-2</v>
      </c>
      <c r="N17" s="326">
        <v>338</v>
      </c>
      <c r="O17" s="328">
        <v>4.3839169909208817E-2</v>
      </c>
    </row>
    <row r="18" spans="1:15" s="34" customFormat="1" ht="13.15" customHeight="1" x14ac:dyDescent="0.2">
      <c r="A18" s="332" t="s">
        <v>54</v>
      </c>
      <c r="B18" s="326">
        <v>5441</v>
      </c>
      <c r="C18" s="327">
        <v>0.12655548577675435</v>
      </c>
      <c r="D18" s="326">
        <v>4450</v>
      </c>
      <c r="E18" s="327">
        <v>0.16003164670766354</v>
      </c>
      <c r="F18" s="326">
        <v>565</v>
      </c>
      <c r="G18" s="327">
        <v>0.10403240655496225</v>
      </c>
      <c r="H18" s="326">
        <v>426</v>
      </c>
      <c r="I18" s="327">
        <v>4.3669912865197336E-2</v>
      </c>
      <c r="J18" s="326">
        <v>3397</v>
      </c>
      <c r="K18" s="327">
        <v>0.13255550786280096</v>
      </c>
      <c r="L18" s="326">
        <v>1857</v>
      </c>
      <c r="M18" s="327">
        <v>0.19231565865782932</v>
      </c>
      <c r="N18" s="326">
        <v>187</v>
      </c>
      <c r="O18" s="328">
        <v>2.4254215304798963E-2</v>
      </c>
    </row>
    <row r="19" spans="1:15" s="34" customFormat="1" ht="13.15" customHeight="1" x14ac:dyDescent="0.2">
      <c r="A19" s="332" t="s">
        <v>55</v>
      </c>
      <c r="B19" s="326">
        <v>25007</v>
      </c>
      <c r="C19" s="327">
        <v>0.58099999999999996</v>
      </c>
      <c r="D19" s="326">
        <v>20426</v>
      </c>
      <c r="E19" s="327">
        <v>0.73556323947207536</v>
      </c>
      <c r="F19" s="326">
        <v>3643</v>
      </c>
      <c r="G19" s="327">
        <v>0.6717788620880133</v>
      </c>
      <c r="H19" s="326">
        <v>938</v>
      </c>
      <c r="I19" s="327">
        <v>9.6155817529472068E-2</v>
      </c>
      <c r="J19" s="326">
        <v>17964</v>
      </c>
      <c r="K19" s="327">
        <v>0.70197943575135602</v>
      </c>
      <c r="L19" s="326">
        <v>6556</v>
      </c>
      <c r="M19" s="327">
        <v>0.67995608947804476</v>
      </c>
      <c r="N19" s="326">
        <v>487</v>
      </c>
      <c r="O19" s="328">
        <v>6.3164721141374836E-2</v>
      </c>
    </row>
    <row r="20" spans="1:15" s="34" customFormat="1" ht="13.15" customHeight="1" x14ac:dyDescent="0.2">
      <c r="A20" s="320" t="s">
        <v>70</v>
      </c>
      <c r="B20" s="329"/>
      <c r="C20" s="330"/>
      <c r="D20" s="329"/>
      <c r="E20" s="330"/>
      <c r="F20" s="329"/>
      <c r="G20" s="330"/>
      <c r="H20" s="329"/>
      <c r="I20" s="330"/>
      <c r="J20" s="329"/>
      <c r="K20" s="330"/>
      <c r="L20" s="329"/>
      <c r="M20" s="330"/>
      <c r="N20" s="329"/>
      <c r="O20" s="331"/>
    </row>
    <row r="21" spans="1:15" s="34" customFormat="1" ht="13.15" customHeight="1" x14ac:dyDescent="0.2">
      <c r="A21" s="332" t="s">
        <v>57</v>
      </c>
      <c r="B21" s="326">
        <v>42367</v>
      </c>
      <c r="C21" s="333">
        <v>0.98543949014955923</v>
      </c>
      <c r="D21" s="326">
        <v>27633</v>
      </c>
      <c r="E21" s="333">
        <v>0.99374258280289141</v>
      </c>
      <c r="F21" s="334">
        <v>5249</v>
      </c>
      <c r="G21" s="333">
        <v>0.96648867611857858</v>
      </c>
      <c r="H21" s="326">
        <v>9485</v>
      </c>
      <c r="I21" s="333">
        <v>0.97232188621219884</v>
      </c>
      <c r="J21" s="326">
        <v>25129</v>
      </c>
      <c r="K21" s="333">
        <v>0.98056737035158237</v>
      </c>
      <c r="L21" s="326">
        <v>9574</v>
      </c>
      <c r="M21" s="333">
        <v>0.99150787075393543</v>
      </c>
      <c r="N21" s="334">
        <v>7664</v>
      </c>
      <c r="O21" s="335">
        <v>0.99403372243839172</v>
      </c>
    </row>
    <row r="22" spans="1:15" s="34" customFormat="1" ht="13.15" customHeight="1" x14ac:dyDescent="0.2">
      <c r="A22" s="332" t="s">
        <v>58</v>
      </c>
      <c r="B22" s="326">
        <v>626</v>
      </c>
      <c r="C22" s="333">
        <v>1.4560509850440769E-2</v>
      </c>
      <c r="D22" s="326">
        <v>174</v>
      </c>
      <c r="E22" s="333">
        <v>6.2574171971086414E-3</v>
      </c>
      <c r="F22" s="334">
        <v>182</v>
      </c>
      <c r="G22" s="333">
        <v>3.3511323881421466E-2</v>
      </c>
      <c r="H22" s="326">
        <v>270</v>
      </c>
      <c r="I22" s="333">
        <v>2.7678113787801127E-2</v>
      </c>
      <c r="J22" s="326">
        <v>498</v>
      </c>
      <c r="K22" s="333">
        <v>1.9432629648417684E-2</v>
      </c>
      <c r="L22" s="326">
        <v>82</v>
      </c>
      <c r="M22" s="333">
        <v>8.4921292460646228E-3</v>
      </c>
      <c r="N22" s="334">
        <v>46</v>
      </c>
      <c r="O22" s="335">
        <v>5.9662775616083005E-3</v>
      </c>
    </row>
    <row r="23" spans="1:15" s="34" customFormat="1" ht="13.15" customHeight="1" x14ac:dyDescent="0.2">
      <c r="A23" s="320" t="s">
        <v>71</v>
      </c>
      <c r="B23" s="329"/>
      <c r="C23" s="330"/>
      <c r="D23" s="329"/>
      <c r="E23" s="330"/>
      <c r="F23" s="329"/>
      <c r="G23" s="330"/>
      <c r="H23" s="329"/>
      <c r="I23" s="330"/>
      <c r="J23" s="329"/>
      <c r="K23" s="330"/>
      <c r="L23" s="329"/>
      <c r="M23" s="330"/>
      <c r="N23" s="329"/>
      <c r="O23" s="331"/>
    </row>
    <row r="24" spans="1:15" s="34" customFormat="1" ht="13.15" customHeight="1" x14ac:dyDescent="0.2">
      <c r="A24" s="332" t="s">
        <v>60</v>
      </c>
      <c r="B24" s="326">
        <v>901</v>
      </c>
      <c r="C24" s="327">
        <v>2.0956899960458679E-2</v>
      </c>
      <c r="D24" s="326">
        <v>596</v>
      </c>
      <c r="E24" s="327">
        <v>2.1433452008487071E-2</v>
      </c>
      <c r="F24" s="326">
        <v>229</v>
      </c>
      <c r="G24" s="327">
        <v>4.2165347081568771E-2</v>
      </c>
      <c r="H24" s="326">
        <v>76</v>
      </c>
      <c r="I24" s="327">
        <v>7.7908764736032803E-3</v>
      </c>
      <c r="J24" s="326">
        <v>725</v>
      </c>
      <c r="K24" s="327">
        <v>2.8290474889764702E-2</v>
      </c>
      <c r="L24" s="326">
        <v>162</v>
      </c>
      <c r="M24" s="327">
        <v>1.6777133388566696E-2</v>
      </c>
      <c r="N24" s="326">
        <v>14</v>
      </c>
      <c r="O24" s="328">
        <v>1.8158236057068742E-3</v>
      </c>
    </row>
    <row r="25" spans="1:15" s="34" customFormat="1" ht="13.15" customHeight="1" x14ac:dyDescent="0.2">
      <c r="A25" s="325" t="s">
        <v>61</v>
      </c>
      <c r="B25" s="326">
        <v>12241</v>
      </c>
      <c r="C25" s="327">
        <v>0.28472076849719724</v>
      </c>
      <c r="D25" s="326">
        <v>8140</v>
      </c>
      <c r="E25" s="327">
        <v>0.29273204588772611</v>
      </c>
      <c r="F25" s="326">
        <v>2215</v>
      </c>
      <c r="G25" s="327">
        <v>0.40784385932609096</v>
      </c>
      <c r="H25" s="326">
        <v>1886</v>
      </c>
      <c r="I25" s="327">
        <v>0.19333675038441825</v>
      </c>
      <c r="J25" s="326">
        <v>8136</v>
      </c>
      <c r="K25" s="327">
        <v>0.31747766028017327</v>
      </c>
      <c r="L25" s="326">
        <v>2747</v>
      </c>
      <c r="M25" s="327">
        <v>0.28448632974316485</v>
      </c>
      <c r="N25" s="326">
        <v>1358</v>
      </c>
      <c r="O25" s="328">
        <v>0.17613488975356681</v>
      </c>
    </row>
    <row r="26" spans="1:15" s="34" customFormat="1" ht="13.15" customHeight="1" x14ac:dyDescent="0.2">
      <c r="A26" s="325" t="s">
        <v>62</v>
      </c>
      <c r="B26" s="326">
        <v>29851</v>
      </c>
      <c r="C26" s="327">
        <v>0.69432233154234413</v>
      </c>
      <c r="D26" s="326">
        <v>19071</v>
      </c>
      <c r="E26" s="327">
        <v>0.68583450210378682</v>
      </c>
      <c r="F26" s="326">
        <v>2987</v>
      </c>
      <c r="G26" s="327">
        <v>0.54999079359234027</v>
      </c>
      <c r="H26" s="326">
        <v>7793</v>
      </c>
      <c r="I26" s="327">
        <v>0.79887237314197845</v>
      </c>
      <c r="J26" s="326">
        <v>16766</v>
      </c>
      <c r="K26" s="327">
        <v>0.65323186483006201</v>
      </c>
      <c r="L26" s="326">
        <v>6747</v>
      </c>
      <c r="M26" s="327">
        <v>0.69973653686826842</v>
      </c>
      <c r="N26" s="326">
        <v>6338</v>
      </c>
      <c r="O26" s="328">
        <v>0.8220492866407263</v>
      </c>
    </row>
    <row r="27" spans="1:15" s="34" customFormat="1" ht="13.15" customHeight="1" x14ac:dyDescent="0.2">
      <c r="A27" s="320" t="s">
        <v>72</v>
      </c>
      <c r="B27" s="329"/>
      <c r="C27" s="330"/>
      <c r="D27" s="329"/>
      <c r="E27" s="330"/>
      <c r="F27" s="329"/>
      <c r="G27" s="330"/>
      <c r="H27" s="329"/>
      <c r="I27" s="330"/>
      <c r="J27" s="329"/>
      <c r="K27" s="330"/>
      <c r="L27" s="329"/>
      <c r="M27" s="330"/>
      <c r="N27" s="329"/>
      <c r="O27" s="331"/>
    </row>
    <row r="28" spans="1:15" s="34" customFormat="1" ht="13.15" customHeight="1" x14ac:dyDescent="0.2">
      <c r="A28" s="332" t="s">
        <v>33</v>
      </c>
      <c r="B28" s="326">
        <v>9517</v>
      </c>
      <c r="C28" s="333">
        <v>0.22136161700741983</v>
      </c>
      <c r="D28" s="326">
        <v>6433</v>
      </c>
      <c r="E28" s="333">
        <v>0.23134462545402237</v>
      </c>
      <c r="F28" s="334">
        <v>1231</v>
      </c>
      <c r="G28" s="333">
        <v>0.22666175658258148</v>
      </c>
      <c r="H28" s="326">
        <v>1853</v>
      </c>
      <c r="I28" s="333">
        <v>0.18995386981035367</v>
      </c>
      <c r="J28" s="326">
        <v>6116</v>
      </c>
      <c r="K28" s="333">
        <v>0.23865454403558747</v>
      </c>
      <c r="L28" s="326">
        <v>2095</v>
      </c>
      <c r="M28" s="333">
        <v>0.216963545981773</v>
      </c>
      <c r="N28" s="334">
        <v>1306</v>
      </c>
      <c r="O28" s="335">
        <v>0.16939040207522699</v>
      </c>
    </row>
    <row r="29" spans="1:15" s="34" customFormat="1" ht="13.15" customHeight="1" x14ac:dyDescent="0.2">
      <c r="A29" s="332" t="s">
        <v>34</v>
      </c>
      <c r="B29" s="326">
        <v>21954</v>
      </c>
      <c r="C29" s="333">
        <v>0.51100000000000001</v>
      </c>
      <c r="D29" s="326">
        <v>16860</v>
      </c>
      <c r="E29" s="333">
        <v>0.60632214909914772</v>
      </c>
      <c r="F29" s="334">
        <v>1945</v>
      </c>
      <c r="G29" s="333">
        <v>0.35812925796354261</v>
      </c>
      <c r="H29" s="326">
        <v>3149</v>
      </c>
      <c r="I29" s="333">
        <v>0.32280881599179906</v>
      </c>
      <c r="J29" s="326">
        <v>12993</v>
      </c>
      <c r="K29" s="333">
        <v>0.50700433136925893</v>
      </c>
      <c r="L29" s="326">
        <v>6999</v>
      </c>
      <c r="M29" s="333">
        <v>0.72583429991714998</v>
      </c>
      <c r="N29" s="334">
        <v>1962</v>
      </c>
      <c r="O29" s="335">
        <v>0.25547470817120621</v>
      </c>
    </row>
    <row r="30" spans="1:15" s="34" customFormat="1" ht="13.15" customHeight="1" x14ac:dyDescent="0.2">
      <c r="A30" s="332" t="s">
        <v>35</v>
      </c>
      <c r="B30" s="326">
        <v>11295</v>
      </c>
      <c r="C30" s="333">
        <v>0.2627171865187356</v>
      </c>
      <c r="D30" s="326">
        <v>4433</v>
      </c>
      <c r="E30" s="333">
        <v>0.15942028985507245</v>
      </c>
      <c r="F30" s="334">
        <v>2140</v>
      </c>
      <c r="G30" s="333">
        <v>0.39403424783649421</v>
      </c>
      <c r="H30" s="326">
        <v>4722</v>
      </c>
      <c r="I30" s="333">
        <v>0.48405945668887751</v>
      </c>
      <c r="J30" s="326">
        <v>6324</v>
      </c>
      <c r="K30" s="333">
        <v>0.24677098372809927</v>
      </c>
      <c r="L30" s="326">
        <v>529</v>
      </c>
      <c r="M30" s="333">
        <v>5.4784589892294948E-2</v>
      </c>
      <c r="N30" s="334">
        <v>4442</v>
      </c>
      <c r="O30" s="335">
        <v>0.57613488975356675</v>
      </c>
    </row>
    <row r="31" spans="1:15" s="34" customFormat="1" ht="13.15" customHeight="1" x14ac:dyDescent="0.2">
      <c r="A31" s="332" t="s">
        <v>36</v>
      </c>
      <c r="B31" s="326">
        <v>227</v>
      </c>
      <c r="C31" s="333">
        <v>5.2799292908147838E-3</v>
      </c>
      <c r="D31" s="326">
        <v>81</v>
      </c>
      <c r="E31" s="333">
        <v>2.9129355917574713E-3</v>
      </c>
      <c r="F31" s="334">
        <v>115</v>
      </c>
      <c r="G31" s="333">
        <v>2.1174737617381697E-2</v>
      </c>
      <c r="H31" s="326">
        <v>31</v>
      </c>
      <c r="I31" s="333">
        <v>3.1778575089697592E-3</v>
      </c>
      <c r="J31" s="326">
        <v>194</v>
      </c>
      <c r="K31" s="333">
        <v>7.5701408670542786E-3</v>
      </c>
      <c r="L31" s="326">
        <v>33</v>
      </c>
      <c r="M31" s="333">
        <v>3.4175642087821046E-3</v>
      </c>
      <c r="N31" s="334">
        <v>0</v>
      </c>
      <c r="O31" s="335">
        <v>0</v>
      </c>
    </row>
    <row r="32" spans="1:15" s="34" customFormat="1" ht="13.15" customHeight="1" x14ac:dyDescent="0.2">
      <c r="A32" s="320" t="s">
        <v>201</v>
      </c>
      <c r="B32" s="329"/>
      <c r="C32" s="330"/>
      <c r="D32" s="329"/>
      <c r="E32" s="330"/>
      <c r="F32" s="329"/>
      <c r="G32" s="330"/>
      <c r="H32" s="329"/>
      <c r="I32" s="330"/>
      <c r="J32" s="329"/>
      <c r="K32" s="330"/>
      <c r="L32" s="329"/>
      <c r="M32" s="330"/>
      <c r="N32" s="329"/>
      <c r="O32" s="331"/>
    </row>
    <row r="33" spans="1:15" s="34" customFormat="1" ht="13.15" customHeight="1" x14ac:dyDescent="0.2">
      <c r="A33" s="332" t="s">
        <v>65</v>
      </c>
      <c r="B33" s="326">
        <v>21967</v>
      </c>
      <c r="C33" s="327">
        <v>0.51094364198823061</v>
      </c>
      <c r="D33" s="326">
        <v>17101</v>
      </c>
      <c r="E33" s="327">
        <v>0.61498903153882112</v>
      </c>
      <c r="F33" s="326">
        <v>3622</v>
      </c>
      <c r="G33" s="327">
        <v>0.66691217087092614</v>
      </c>
      <c r="H33" s="326">
        <v>1244</v>
      </c>
      <c r="I33" s="327">
        <v>0.12752434648898001</v>
      </c>
      <c r="J33" s="326">
        <v>16413</v>
      </c>
      <c r="K33" s="327">
        <v>0.64045733015959727</v>
      </c>
      <c r="L33" s="326">
        <v>5099</v>
      </c>
      <c r="M33" s="327">
        <v>0.52806545153272577</v>
      </c>
      <c r="N33" s="326">
        <v>455</v>
      </c>
      <c r="O33" s="328">
        <v>5.901426718547341E-2</v>
      </c>
    </row>
    <row r="34" spans="1:15" s="34" customFormat="1" ht="13.15" customHeight="1" x14ac:dyDescent="0.2">
      <c r="A34" s="336" t="s">
        <v>66</v>
      </c>
      <c r="B34" s="337">
        <v>21026</v>
      </c>
      <c r="C34" s="338">
        <v>0.48905635801176933</v>
      </c>
      <c r="D34" s="337">
        <v>10706</v>
      </c>
      <c r="E34" s="338">
        <v>0.38501096846117883</v>
      </c>
      <c r="F34" s="337">
        <v>1809</v>
      </c>
      <c r="G34" s="338">
        <v>0.33308782912907381</v>
      </c>
      <c r="H34" s="337">
        <v>8511</v>
      </c>
      <c r="I34" s="338">
        <v>0.87247565351101997</v>
      </c>
      <c r="J34" s="337">
        <v>9214</v>
      </c>
      <c r="K34" s="338">
        <v>0.35954266984040267</v>
      </c>
      <c r="L34" s="337">
        <v>4557</v>
      </c>
      <c r="M34" s="338">
        <v>0.47193454846727423</v>
      </c>
      <c r="N34" s="337">
        <v>7255</v>
      </c>
      <c r="O34" s="339">
        <v>0.94098573281452658</v>
      </c>
    </row>
    <row r="35" spans="1:15" s="1" customFormat="1" ht="13.15" customHeight="1" x14ac:dyDescent="0.2">
      <c r="A35" s="1" t="s">
        <v>17</v>
      </c>
    </row>
    <row r="36" spans="1:15" s="1" customFormat="1" ht="13.15" customHeight="1" x14ac:dyDescent="0.2">
      <c r="A36" s="570" t="s">
        <v>447</v>
      </c>
      <c r="B36" s="570"/>
      <c r="C36" s="570"/>
      <c r="D36" s="570"/>
      <c r="E36" s="570"/>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7"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Tablela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Folha1</vt:lpstr>
      <vt:lpstr>'Tabela 39'!Área_de_Impressão</vt:lpstr>
      <vt:lpstr>'Tabela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2024-01-19T09:39:53Z</cp:lastPrinted>
  <dcterms:created xsi:type="dcterms:W3CDTF">2011-01-19T10:11:43Z</dcterms:created>
  <dcterms:modified xsi:type="dcterms:W3CDTF">2024-01-19T12:09:09Z</dcterms:modified>
</cp:coreProperties>
</file>