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vro" showPivotChartFilter="1"/>
  <mc:AlternateContent xmlns:mc="http://schemas.openxmlformats.org/markup-compatibility/2006">
    <mc:Choice Requires="x15">
      <x15ac:absPath xmlns:x15ac="http://schemas.microsoft.com/office/spreadsheetml/2010/11/ac" url="\\Server-apb\rip\3.Associados\02 - BIA\2020\Tabelas em Excel Finais\"/>
    </mc:Choice>
  </mc:AlternateContent>
  <bookViews>
    <workbookView xWindow="0" yWindow="0" windowWidth="28800" windowHeight="12456" firstSheet="34" activeTab="42"/>
  </bookViews>
  <sheets>
    <sheet name="Índice" sheetId="11" r:id="rId1"/>
    <sheet name="Tabela 1" sheetId="9" r:id="rId2"/>
    <sheet name="Tabela 2" sheetId="12" r:id="rId3"/>
    <sheet name="Tabela 3" sheetId="13" r:id="rId4"/>
    <sheet name="Tabela 4" sheetId="14" r:id="rId5"/>
    <sheet name="Tabela 5" sheetId="15" r:id="rId6"/>
    <sheet name="Tabela 6" sheetId="20" r:id="rId7"/>
    <sheet name="Tabela 7" sheetId="21" r:id="rId8"/>
    <sheet name="Tabela 8" sheetId="25" r:id="rId9"/>
    <sheet name="Tabela 9" sheetId="26" r:id="rId10"/>
    <sheet name="Tabela 10" sheetId="19" r:id="rId11"/>
    <sheet name="Tabela 11" sheetId="22" r:id="rId12"/>
    <sheet name="Tabela 12" sheetId="23" r:id="rId13"/>
    <sheet name="Tabela 13" sheetId="24" r:id="rId14"/>
    <sheet name="Tabela 14" sheetId="18" r:id="rId15"/>
    <sheet name="Tabela 15" sheetId="27" r:id="rId16"/>
    <sheet name="Tabela 16" sheetId="17" r:id="rId17"/>
    <sheet name="Tabela 17" sheetId="28" r:id="rId18"/>
    <sheet name="Tabela 18" sheetId="29" r:id="rId19"/>
    <sheet name="Tabela 19" sheetId="30" r:id="rId20"/>
    <sheet name="Tabela 20" sheetId="31" r:id="rId21"/>
    <sheet name="Tabela 21" sheetId="32" r:id="rId22"/>
    <sheet name="Tabela 22" sheetId="16" r:id="rId23"/>
    <sheet name="Tabela 23" sheetId="33" r:id="rId24"/>
    <sheet name="Tabela 24" sheetId="34" r:id="rId25"/>
    <sheet name="Tabela 25" sheetId="35" r:id="rId26"/>
    <sheet name="Tabela 26" sheetId="36" r:id="rId27"/>
    <sheet name="Tabela 27" sheetId="37" r:id="rId28"/>
    <sheet name="Tabela 28" sheetId="38" r:id="rId29"/>
    <sheet name="Tabela 29" sheetId="79" r:id="rId30"/>
    <sheet name="Tabela 30" sheetId="39" r:id="rId31"/>
    <sheet name="Tabela 31" sheetId="82" r:id="rId32"/>
    <sheet name="Tabela 32" sheetId="70" r:id="rId33"/>
    <sheet name="Tabela 33" sheetId="87" r:id="rId34"/>
    <sheet name="Tabela 34" sheetId="84" r:id="rId35"/>
    <sheet name="Tabela 35" sheetId="40" r:id="rId36"/>
    <sheet name="Tabela 36" sheetId="73" r:id="rId37"/>
    <sheet name="Tabela 37" sheetId="85" r:id="rId38"/>
    <sheet name="Tabela 38" sheetId="88" r:id="rId39"/>
    <sheet name="Tabela 39" sheetId="80" r:id="rId40"/>
    <sheet name="Tabela 40" sheetId="83" r:id="rId41"/>
    <sheet name="Tabela 41" sheetId="74" r:id="rId42"/>
    <sheet name="Tablela 42" sheetId="90" r:id="rId43"/>
    <sheet name="Tabela 43" sheetId="50" r:id="rId44"/>
    <sheet name="Tabela 44" sheetId="49" r:id="rId45"/>
    <sheet name="Tabela 45" sheetId="89" r:id="rId46"/>
    <sheet name="Tabela 46" sheetId="61" r:id="rId47"/>
    <sheet name="Tabela 47" sheetId="54" r:id="rId48"/>
    <sheet name="Tabela 48" sheetId="55" r:id="rId49"/>
    <sheet name="Tabela 49" sheetId="58" r:id="rId50"/>
    <sheet name="Tabela 50" sheetId="62" r:id="rId51"/>
    <sheet name="Tabela 51" sheetId="63" r:id="rId52"/>
    <sheet name="Tabela 52" sheetId="64" r:id="rId53"/>
    <sheet name="Tabela 53" sheetId="65" r:id="rId54"/>
    <sheet name="Tabela 54" sheetId="76" r:id="rId55"/>
    <sheet name="Tabela 55" sheetId="66" r:id="rId56"/>
    <sheet name="Tabela 56" sheetId="67" r:id="rId57"/>
    <sheet name="Tabela 57" sheetId="68" r:id="rId58"/>
    <sheet name="Folha1" sheetId="69" r:id="rId59"/>
  </sheets>
  <definedNames>
    <definedName name="_xlnm.Print_Area" localSheetId="39">'Tabela 39'!$A$1:$D$24</definedName>
    <definedName name="_xlnm.Print_Area" localSheetId="47">'Tabela 47'!$A$1:$D$26</definedName>
  </definedNames>
  <calcPr calcId="162913"/>
</workbook>
</file>

<file path=xl/calcChain.xml><?xml version="1.0" encoding="utf-8"?>
<calcChain xmlns="http://schemas.openxmlformats.org/spreadsheetml/2006/main">
  <c r="D11" i="76" l="1"/>
  <c r="E10" i="12" l="1"/>
  <c r="K12" i="9" l="1"/>
  <c r="K15" i="9"/>
  <c r="K14" i="9"/>
  <c r="K13" i="9"/>
  <c r="K10" i="9"/>
  <c r="K9" i="9"/>
  <c r="K8" i="9"/>
  <c r="K7" i="9"/>
  <c r="H15" i="9"/>
  <c r="G15" i="9"/>
  <c r="H10" i="9"/>
  <c r="G10" i="9"/>
  <c r="D15" i="9"/>
  <c r="C15" i="9"/>
  <c r="D10" i="9"/>
  <c r="C10" i="9"/>
  <c r="C11" i="76" l="1"/>
  <c r="B11" i="76"/>
  <c r="E15" i="15" l="1"/>
  <c r="D15" i="15"/>
  <c r="C15" i="15"/>
  <c r="B15" i="15"/>
  <c r="E11" i="15"/>
  <c r="D11" i="15"/>
  <c r="C11" i="15"/>
  <c r="B11" i="15"/>
  <c r="E14" i="15"/>
  <c r="D14" i="15"/>
  <c r="C14" i="15"/>
  <c r="E10" i="15"/>
  <c r="D10" i="15"/>
  <c r="C10" i="15"/>
  <c r="F7" i="15"/>
  <c r="D7" i="15"/>
  <c r="C7" i="15"/>
  <c r="E7" i="15"/>
  <c r="F14" i="15" l="1"/>
  <c r="F10" i="15"/>
  <c r="D16" i="12" l="1"/>
  <c r="I15" i="9" l="1"/>
  <c r="F15" i="9"/>
  <c r="I10" i="9"/>
  <c r="F10" i="9"/>
  <c r="E10" i="9"/>
  <c r="B10" i="9"/>
  <c r="E15" i="9"/>
  <c r="B15" i="9"/>
  <c r="C4" i="23" l="1"/>
  <c r="D4" i="23" s="1"/>
  <c r="E4" i="23" s="1"/>
  <c r="M15" i="9" l="1"/>
  <c r="M14" i="9"/>
  <c r="M13" i="9"/>
  <c r="M12" i="9"/>
  <c r="M10" i="9"/>
  <c r="M9" i="9"/>
  <c r="M8" i="9"/>
  <c r="M7" i="9"/>
  <c r="L15" i="9"/>
  <c r="L14" i="9"/>
  <c r="L13" i="9"/>
  <c r="L12" i="9"/>
  <c r="L10" i="9"/>
  <c r="L9" i="9"/>
  <c r="L8" i="9"/>
  <c r="L7" i="9"/>
  <c r="J14" i="9" l="1"/>
  <c r="J13" i="9"/>
  <c r="J12" i="9"/>
  <c r="J9" i="9"/>
  <c r="J8" i="9"/>
  <c r="J7" i="9"/>
  <c r="J10" i="9" l="1"/>
  <c r="J15" i="9"/>
  <c r="E4" i="22" l="1"/>
  <c r="H4" i="22" s="1"/>
  <c r="K4" i="22" s="1"/>
  <c r="H4" i="19"/>
  <c r="K4" i="19" s="1"/>
</calcChain>
</file>

<file path=xl/sharedStrings.xml><?xml version="1.0" encoding="utf-8"?>
<sst xmlns="http://schemas.openxmlformats.org/spreadsheetml/2006/main" count="1399" uniqueCount="521">
  <si>
    <t>-</t>
  </si>
  <si>
    <t>Associação Portuguesa de Bancos (APB)</t>
  </si>
  <si>
    <t>APB em % do Total do SBP</t>
  </si>
  <si>
    <t>Doméstica</t>
  </si>
  <si>
    <t>Filial</t>
  </si>
  <si>
    <t>Sucursal</t>
  </si>
  <si>
    <t>Total</t>
  </si>
  <si>
    <t>Nº de Instituições Financeiras</t>
  </si>
  <si>
    <t>Em % do Total</t>
  </si>
  <si>
    <t>Por Origem/Forma de Representação Legal</t>
  </si>
  <si>
    <t>Por Dimensão</t>
  </si>
  <si>
    <t>Grande</t>
  </si>
  <si>
    <t>Média</t>
  </si>
  <si>
    <t>Pequena</t>
  </si>
  <si>
    <t>Multiespecializada</t>
  </si>
  <si>
    <t>Especializada</t>
  </si>
  <si>
    <t>Fonte: BdP.</t>
  </si>
  <si>
    <t>Fonte: IFs, APB.</t>
  </si>
  <si>
    <r>
      <rPr>
        <vertAlign val="superscript"/>
        <sz val="8"/>
        <color theme="1"/>
        <rFont val="Calibri"/>
        <family val="2"/>
      </rPr>
      <t>(2)</t>
    </r>
    <r>
      <rPr>
        <sz val="8"/>
        <color theme="1"/>
        <rFont val="Calibri"/>
        <family val="2"/>
        <scheme val="minor"/>
      </rPr>
      <t xml:space="preserve"> As entidades correspondem, no caso da APB, aos seus Associados.</t>
    </r>
  </si>
  <si>
    <r>
      <rPr>
        <vertAlign val="superscript"/>
        <sz val="8"/>
        <color theme="1"/>
        <rFont val="Calibri"/>
        <family val="2"/>
      </rPr>
      <t>(1)</t>
    </r>
    <r>
      <rPr>
        <sz val="8"/>
        <color theme="1"/>
        <rFont val="Calibri"/>
        <family val="2"/>
        <scheme val="minor"/>
      </rPr>
      <t xml:space="preserve"> Classificam-se como "Grandes", as instituições financeiras que representam 5% inclusive ou mais do ativo agregado, como "Médias" as que representam entre 1% e 5%, e como "Pequenas" as que representam 1% inlcusive ou menos do total de ativo agregado. </t>
    </r>
  </si>
  <si>
    <r>
      <rPr>
        <vertAlign val="superscript"/>
        <sz val="8"/>
        <color theme="1"/>
        <rFont val="Calibri"/>
        <family val="2"/>
      </rPr>
      <t>(2)</t>
    </r>
    <r>
      <rPr>
        <sz val="8"/>
        <color theme="1"/>
        <rFont val="Calibri"/>
        <family val="2"/>
        <scheme val="minor"/>
      </rPr>
      <t xml:space="preserve"> A área de negócio das instituições financeiras é classificada como "Especializada" quando estas se dedicam, numa base exclusiva ou maioritariamente, a uma das seguintes atividades: crédito ao consumo, crédito imobiliário, crédito automóvel ou banca de investimento. Nos restantes casos, a área de negócio é classificada como "Multiespecializada".   </t>
    </r>
  </si>
  <si>
    <t>Total (milhões €)</t>
  </si>
  <si>
    <t>PIB Nacional (nominal)</t>
  </si>
  <si>
    <t>Ativo Agregado</t>
  </si>
  <si>
    <t>Ativo Agregado em % do PIB</t>
  </si>
  <si>
    <t>Fonte: IFs, APB, INE.</t>
  </si>
  <si>
    <t>Análise das Instituições Financeiras Associadas</t>
  </si>
  <si>
    <t>Recursos Humanos</t>
  </si>
  <si>
    <t>Afetos à Atividade Doméstica</t>
  </si>
  <si>
    <t>Afetos à Atividade Internacional</t>
  </si>
  <si>
    <t>Grande Dimensão</t>
  </si>
  <si>
    <t>Média Dimensão</t>
  </si>
  <si>
    <t>Pequena Dimensão</t>
  </si>
  <si>
    <t>Chefias</t>
  </si>
  <si>
    <t>Específicas</t>
  </si>
  <si>
    <t>Administrativas</t>
  </si>
  <si>
    <t>Auxiliares</t>
  </si>
  <si>
    <t>* (H) Homens; (M) Mulheres; (D) Diferencial.</t>
  </si>
  <si>
    <t>Domésticas</t>
  </si>
  <si>
    <t>Filiais</t>
  </si>
  <si>
    <t>Sucursais</t>
  </si>
  <si>
    <t>Total da amostra</t>
  </si>
  <si>
    <t>Variação</t>
  </si>
  <si>
    <t>Homens</t>
  </si>
  <si>
    <t>Mulheres</t>
  </si>
  <si>
    <t>Por Género:</t>
  </si>
  <si>
    <t>Por Idades:</t>
  </si>
  <si>
    <t>Até 30 anos</t>
  </si>
  <si>
    <t>De 30 a 44 anos</t>
  </si>
  <si>
    <t>45 anos ou mais</t>
  </si>
  <si>
    <t>Por Antiguidade:</t>
  </si>
  <si>
    <t>Até 1 ano</t>
  </si>
  <si>
    <t>de 1 a 5 anos</t>
  </si>
  <si>
    <t>de 6 a 10 anos</t>
  </si>
  <si>
    <t>de 11 a 15 anos</t>
  </si>
  <si>
    <t>mais de 15 anos</t>
  </si>
  <si>
    <t>Por Vínculo Contratual:</t>
  </si>
  <si>
    <t>Efectivos</t>
  </si>
  <si>
    <t>Contratados a prazo</t>
  </si>
  <si>
    <t>Por Habilitações Literárias:</t>
  </si>
  <si>
    <t>Ensino Básico</t>
  </si>
  <si>
    <t>Ensino Secundário</t>
  </si>
  <si>
    <t>Ensino Superior</t>
  </si>
  <si>
    <t>Por Funções:</t>
  </si>
  <si>
    <t>Por Actividade:</t>
  </si>
  <si>
    <t>Comercial</t>
  </si>
  <si>
    <t>Outra</t>
  </si>
  <si>
    <t>Por Género</t>
  </si>
  <si>
    <t>Por Idades</t>
  </si>
  <si>
    <t>Por Antiguidade</t>
  </si>
  <si>
    <t>Por Vínculo Contratual</t>
  </si>
  <si>
    <t>Por Habilitações Literárias</t>
  </si>
  <si>
    <t>Por Funções</t>
  </si>
  <si>
    <t>%</t>
  </si>
  <si>
    <t>Tempo Integral</t>
  </si>
  <si>
    <t>Horário Parcial</t>
  </si>
  <si>
    <t>Horário Diferenciado</t>
  </si>
  <si>
    <t>Trabalho por turnos</t>
  </si>
  <si>
    <t>Até 29 anos</t>
  </si>
  <si>
    <t>Número de Formandos</t>
  </si>
  <si>
    <t>Número de Participantes em Acções de Formação</t>
  </si>
  <si>
    <t>Horas de Formação Realizadas</t>
  </si>
  <si>
    <t>Número de Ações de Formação Realizadas</t>
  </si>
  <si>
    <t>Internas</t>
  </si>
  <si>
    <t>Externas</t>
  </si>
  <si>
    <t>Tipologia de Ações de Formação Realizadas</t>
  </si>
  <si>
    <t>Número de Participantes em Ações de Formação</t>
  </si>
  <si>
    <t>Metodologia das Ações de Formação</t>
  </si>
  <si>
    <t>Formação presencial</t>
  </si>
  <si>
    <t>Outras</t>
  </si>
  <si>
    <t>Custos com entidades externas</t>
  </si>
  <si>
    <t>Custos internos</t>
  </si>
  <si>
    <t>Total (€)</t>
  </si>
  <si>
    <t>Gastos por Formando</t>
  </si>
  <si>
    <t>Gastos por Participante</t>
  </si>
  <si>
    <t>Número de balcões em Portugal</t>
  </si>
  <si>
    <t>Promotores Externos</t>
  </si>
  <si>
    <t>Agências Imobiliárias</t>
  </si>
  <si>
    <t>Agentes de Seguros</t>
  </si>
  <si>
    <t>Outros promotores</t>
  </si>
  <si>
    <t> -</t>
  </si>
  <si>
    <t>Número de Balcões</t>
  </si>
  <si>
    <t>Por Distrito</t>
  </si>
  <si>
    <t>Aveiro</t>
  </si>
  <si>
    <t>Beja</t>
  </si>
  <si>
    <t>Braga</t>
  </si>
  <si>
    <t>Bragança</t>
  </si>
  <si>
    <t>Castelo Branco</t>
  </si>
  <si>
    <t>Coimbra</t>
  </si>
  <si>
    <t>Évora</t>
  </si>
  <si>
    <t>Faro</t>
  </si>
  <si>
    <t>Guarda</t>
  </si>
  <si>
    <t>Leiria</t>
  </si>
  <si>
    <t>Lisboa</t>
  </si>
  <si>
    <t>Portalegre</t>
  </si>
  <si>
    <t>Porto</t>
  </si>
  <si>
    <t>Santarém</t>
  </si>
  <si>
    <t>Setúbal</t>
  </si>
  <si>
    <t>Viana do Castelo</t>
  </si>
  <si>
    <t>Vila Real</t>
  </si>
  <si>
    <t>Viseu</t>
  </si>
  <si>
    <t>Funchal</t>
  </si>
  <si>
    <t>Angra do Heroísmo</t>
  </si>
  <si>
    <t>Horta</t>
  </si>
  <si>
    <t>Ponta Delgada</t>
  </si>
  <si>
    <t>Habitantes por Balcão e Variação Anual</t>
  </si>
  <si>
    <t>Sucursais e Escritórios de Representação no Exterior</t>
  </si>
  <si>
    <t xml:space="preserve">Total </t>
  </si>
  <si>
    <t>Distribuição Geográfica</t>
  </si>
  <si>
    <t>Europa</t>
  </si>
  <si>
    <t>África</t>
  </si>
  <si>
    <t xml:space="preserve">América </t>
  </si>
  <si>
    <t>Ásia</t>
  </si>
  <si>
    <t>- </t>
  </si>
  <si>
    <t>Número de ATMs das Instituições Financeiras Associadas</t>
  </si>
  <si>
    <t>Rede Multibanco</t>
  </si>
  <si>
    <t>Rede Própria</t>
  </si>
  <si>
    <t>Fonte: SIBS, IFs, APB.</t>
  </si>
  <si>
    <t>Número de Utilizadores de Homebanking</t>
  </si>
  <si>
    <t>Indicadores de Cobertura Bancária</t>
  </si>
  <si>
    <t>Análise de solvabilidade</t>
  </si>
  <si>
    <t>Indicadores de Eficiência</t>
  </si>
  <si>
    <t>Atividade Internacional</t>
  </si>
  <si>
    <t>Ativo (milhões €)</t>
  </si>
  <si>
    <t>Em Valor de Ativo (milhões €)</t>
  </si>
  <si>
    <t>Em % do total</t>
  </si>
  <si>
    <t>milhões €</t>
  </si>
  <si>
    <t>Derivados</t>
  </si>
  <si>
    <t>Depósitos</t>
  </si>
  <si>
    <t>Outros Resultados (OR)</t>
  </si>
  <si>
    <t>Produto Bancário (PB)</t>
  </si>
  <si>
    <t>Custos Operativos</t>
  </si>
  <si>
    <t>Resultado Bruto de Exploração (RBE)</t>
  </si>
  <si>
    <t>Resultado Antes de Impostos (RAI)</t>
  </si>
  <si>
    <t>Custos com pessoal</t>
  </si>
  <si>
    <t>Gastos gerais administrativos</t>
  </si>
  <si>
    <t>Margem Financeira (MF)</t>
  </si>
  <si>
    <t>Resultados de Serviços e Comissões</t>
  </si>
  <si>
    <t>Resultados de Operações Financeiras</t>
  </si>
  <si>
    <t>Outros Resultados</t>
  </si>
  <si>
    <t>Provisões e Similares</t>
  </si>
  <si>
    <t>Ajustamentos para apuramento do lucro tributável / prejuízo fiscal</t>
  </si>
  <si>
    <t>De aplicação a todos os sujeitos passivos de IRC:</t>
  </si>
  <si>
    <t>Mais-valias e imparidades em participações (líquidas)</t>
  </si>
  <si>
    <t>Eliminação da dupla tributação económica dos lucros distribuídos</t>
  </si>
  <si>
    <t>Benefícios fiscais</t>
  </si>
  <si>
    <t>Gastos e rendimentos não relevantes para efeitos fiscais</t>
  </si>
  <si>
    <t>Provisões para outros riscos</t>
  </si>
  <si>
    <t>Imputação de lucros de sociedades não residentes sujeitas a um regime fiscal privilegiado</t>
  </si>
  <si>
    <t>Benefícios de cessação de emprego, benefícios de reforma e outros benefícios pós-emprego ou a long prazo de empregados</t>
  </si>
  <si>
    <t>Imparidades para risco de crédito</t>
  </si>
  <si>
    <t>Lucro Tributável  / Prejuízo Fiscal do Exercício</t>
  </si>
  <si>
    <t>Utilização de prejuízos fiscais de exercícios anteriores</t>
  </si>
  <si>
    <t>Impostos sobre o rendimento (IRC)</t>
  </si>
  <si>
    <t>Taxa de Imposto sobre o Rendimento (%)</t>
  </si>
  <si>
    <t>Impostos sobre o rendimento suportados no estrangeiro líquidos de dedução por dupla tributação</t>
  </si>
  <si>
    <t>Tributações autónomas</t>
  </si>
  <si>
    <t>Total de Derramas, Tributações Autónomas e Imposto Sobre o Rendimento Suportado no Estrangeiro</t>
  </si>
  <si>
    <t>Taxa Social Única</t>
  </si>
  <si>
    <t>Encargo com pensões</t>
  </si>
  <si>
    <t>Outros encargos</t>
  </si>
  <si>
    <t>Ativo Total (Milhões €)</t>
  </si>
  <si>
    <t>Fundos Próprios (Milhões €)</t>
  </si>
  <si>
    <t>Common Equity Tier 1 (CET1)</t>
  </si>
  <si>
    <t>Fundos Próprios Elegíveis</t>
  </si>
  <si>
    <t>Ativos Ponderados pelo Risco (Milhões €)</t>
  </si>
  <si>
    <t>Risco de crédito</t>
  </si>
  <si>
    <t>Risco de mercado</t>
  </si>
  <si>
    <t>Risco operacional</t>
  </si>
  <si>
    <t>Posições em risco - Ajustamento da avaliação de crédito</t>
  </si>
  <si>
    <t>Ativos ponderados pelo risco</t>
  </si>
  <si>
    <t>Indicadores de Eficiência Por Empregado</t>
  </si>
  <si>
    <t>População por Empregado</t>
  </si>
  <si>
    <t>Produto Bancário por Empregado</t>
  </si>
  <si>
    <t>Indicadores de Eficiência Por Balcão</t>
  </si>
  <si>
    <t>Produto Bancário por Balcão</t>
  </si>
  <si>
    <t>Total (número de habitantes)</t>
  </si>
  <si>
    <t>Total (milhares €)</t>
  </si>
  <si>
    <t>Margem Financeira</t>
  </si>
  <si>
    <t>Produto Bancário</t>
  </si>
  <si>
    <t>Provisões e Imparidades</t>
  </si>
  <si>
    <t>Por Atividade</t>
  </si>
  <si>
    <t>Índice</t>
  </si>
  <si>
    <r>
      <rPr>
        <vertAlign val="superscript"/>
        <sz val="8"/>
        <color theme="1"/>
        <rFont val="Calibri"/>
        <family val="2"/>
      </rPr>
      <t>(1)</t>
    </r>
    <r>
      <rPr>
        <sz val="8"/>
        <color theme="1"/>
        <rFont val="Calibri"/>
        <family val="2"/>
        <scheme val="minor"/>
      </rPr>
      <t xml:space="preserve"> Os custos com entidades externas e os custos internos não estão diretamente relacionados com a classificação das ações de formação, em internas e externas.</t>
    </r>
  </si>
  <si>
    <r>
      <rPr>
        <vertAlign val="superscript"/>
        <sz val="8"/>
        <color theme="1"/>
        <rFont val="Calibri"/>
        <family val="2"/>
      </rPr>
      <t>(2)</t>
    </r>
    <r>
      <rPr>
        <sz val="8"/>
        <color theme="1"/>
        <rFont val="Calibri"/>
        <family val="2"/>
        <scheme val="minor"/>
      </rPr>
      <t xml:space="preserve"> Taxa de crescimento anual do total dos gastos em ações de formação.</t>
    </r>
  </si>
  <si>
    <r>
      <rPr>
        <vertAlign val="superscript"/>
        <sz val="8"/>
        <color theme="1"/>
        <rFont val="Calibri"/>
        <family val="2"/>
      </rPr>
      <t>(1)</t>
    </r>
    <r>
      <rPr>
        <sz val="8"/>
        <color theme="1"/>
        <rFont val="Calibri"/>
        <family val="2"/>
        <scheme val="minor"/>
      </rPr>
      <t xml:space="preserve"> Número total de ATMs da rede Multibanco em Portugal (inclui os equipamentos de outras instituições financeiras que não são associadas da APB).</t>
    </r>
  </si>
  <si>
    <r>
      <rPr>
        <vertAlign val="superscript"/>
        <sz val="8"/>
        <color theme="1"/>
        <rFont val="Calibri"/>
        <family val="2"/>
      </rPr>
      <t>(1)</t>
    </r>
    <r>
      <rPr>
        <sz val="8"/>
        <color theme="1"/>
        <rFont val="Calibri"/>
        <family val="2"/>
        <scheme val="minor"/>
      </rPr>
      <t xml:space="preserve"> A aproximação às derramas correspondeu à aplicação de uma taxa de 1,5% sobre o lucro tribitável a que acresceu uma taxa entre 3% a 7% consoante o montante do lucro tributável.</t>
    </r>
  </si>
  <si>
    <r>
      <rPr>
        <vertAlign val="superscript"/>
        <sz val="8"/>
        <color theme="1"/>
        <rFont val="Calibri"/>
        <family val="2"/>
      </rPr>
      <t>(1)</t>
    </r>
    <r>
      <rPr>
        <sz val="8"/>
        <color theme="1"/>
        <rFont val="Calibri"/>
        <family val="2"/>
        <scheme val="minor"/>
      </rPr>
      <t xml:space="preserve"> Englobam Imposto de Selo, IVA não dedutível e IMI</t>
    </r>
  </si>
  <si>
    <r>
      <rPr>
        <vertAlign val="superscript"/>
        <sz val="8"/>
        <color theme="1"/>
        <rFont val="Calibri"/>
        <family val="2"/>
      </rPr>
      <t>(1)</t>
    </r>
    <r>
      <rPr>
        <sz val="8"/>
        <color theme="1"/>
        <rFont val="Calibri"/>
        <family val="2"/>
        <scheme val="minor"/>
      </rPr>
      <t xml:space="preserve"> Não inclui valores extrapatrimoniais.</t>
    </r>
  </si>
  <si>
    <r>
      <rPr>
        <vertAlign val="superscript"/>
        <sz val="8"/>
        <color theme="1"/>
        <rFont val="Calibri"/>
        <family val="2"/>
      </rPr>
      <t>(2)</t>
    </r>
    <r>
      <rPr>
        <sz val="8"/>
        <color theme="1"/>
        <rFont val="Calibri"/>
        <family val="2"/>
        <scheme val="minor"/>
      </rPr>
      <t xml:space="preserve"> Rácios calculados segundo as regras </t>
    </r>
    <r>
      <rPr>
        <i/>
        <sz val="8"/>
        <color theme="1"/>
        <rFont val="Calibri"/>
        <family val="2"/>
        <scheme val="minor"/>
      </rPr>
      <t>phase-in.</t>
    </r>
  </si>
  <si>
    <r>
      <rPr>
        <vertAlign val="superscript"/>
        <sz val="8"/>
        <color theme="1"/>
        <rFont val="Calibri"/>
        <family val="2"/>
      </rPr>
      <t>(2)</t>
    </r>
    <r>
      <rPr>
        <sz val="8"/>
        <color theme="1"/>
        <rFont val="Calibri"/>
        <family val="2"/>
        <scheme val="minor"/>
      </rPr>
      <t xml:space="preserve"> Equivale à média aritmética entre o ativo do período n e o ativo do período n-1.</t>
    </r>
  </si>
  <si>
    <t>Idade média (anos)</t>
  </si>
  <si>
    <t>Por dimensão das instituições</t>
  </si>
  <si>
    <t>Por origem/forma das instituições</t>
  </si>
  <si>
    <t>Antiguidade média (anos)</t>
  </si>
  <si>
    <t>Gastos em Ações de Formação</t>
  </si>
  <si>
    <t>Gastos por Ação de Formação</t>
  </si>
  <si>
    <r>
      <rPr>
        <vertAlign val="superscript"/>
        <sz val="8"/>
        <color theme="1"/>
        <rFont val="Calibri"/>
        <family val="2"/>
      </rPr>
      <t>(3)</t>
    </r>
    <r>
      <rPr>
        <sz val="8"/>
        <color theme="1"/>
        <rFont val="Calibri"/>
        <family val="2"/>
        <scheme val="minor"/>
      </rPr>
      <t xml:space="preserve"> Total dos  gastos em ações de formação em percentagem do total dos gastos gerais administrativos.</t>
    </r>
  </si>
  <si>
    <t>CET 1</t>
  </si>
  <si>
    <t>Tier 1</t>
  </si>
  <si>
    <t>Solvabilidade Total</t>
  </si>
  <si>
    <t>Cost-to-Income</t>
  </si>
  <si>
    <t>Ativo Agregado (milhões €)</t>
  </si>
  <si>
    <t>Taxa de variação anual</t>
  </si>
  <si>
    <t>Percentagem no total do ativo consolidado</t>
  </si>
  <si>
    <t>Em percentagem do total de ativo</t>
  </si>
  <si>
    <t>Contribuição para a taxa de variação do número de balcões</t>
  </si>
  <si>
    <t>Percentagem no total da margem financeira consolidada</t>
  </si>
  <si>
    <t>Percentagem no total do produto bancário consolidado</t>
  </si>
  <si>
    <t>Percentagem no total dos custos operativos consolidados</t>
  </si>
  <si>
    <t>Percentagem no total das provisões e imparidades consolidadas</t>
  </si>
  <si>
    <r>
      <rPr>
        <vertAlign val="superscript"/>
        <sz val="8"/>
        <color theme="1"/>
        <rFont val="Calibri"/>
        <family val="2"/>
      </rPr>
      <t>(1)</t>
    </r>
    <r>
      <rPr>
        <sz val="8"/>
        <color theme="1"/>
        <rFont val="Calibri"/>
        <family val="2"/>
        <scheme val="minor"/>
      </rPr>
      <t xml:space="preserve"> Método de formação com reduzida ou nula intervenção presencial do formador, e que utiliza materiais didáticos diversos em suporte escrito,áudio, vídeo, informático ou multimédia, ou uma combinação destes.</t>
    </r>
  </si>
  <si>
    <r>
      <rPr>
        <vertAlign val="superscript"/>
        <sz val="8"/>
        <color theme="1"/>
        <rFont val="Calibri"/>
        <family val="2"/>
      </rPr>
      <t>(3)</t>
    </r>
    <r>
      <rPr>
        <sz val="8"/>
        <color theme="1"/>
        <rFont val="Calibri"/>
        <family val="2"/>
        <scheme val="minor"/>
      </rPr>
      <t xml:space="preserve"> Apenas custos com pessoal.</t>
    </r>
  </si>
  <si>
    <t>Ativos financeiros pelo justo valor através de outro rendimento integral</t>
  </si>
  <si>
    <t>Ativos financeiros pelo custo amortizado</t>
  </si>
  <si>
    <t>Títulos de dívida</t>
  </si>
  <si>
    <t>Empréstimos e adiantamentos</t>
  </si>
  <si>
    <t>Outros ativos</t>
  </si>
  <si>
    <t>Consumo e outros fins</t>
  </si>
  <si>
    <t>Agricultura, silvicultura e pesca</t>
  </si>
  <si>
    <t>Industrias extrativas</t>
  </si>
  <si>
    <t>Indústrias transformadoras</t>
  </si>
  <si>
    <t>Produção e distribuição de eletricidade, gás, vapor e ar condicionado</t>
  </si>
  <si>
    <t>Abastecimento de água</t>
  </si>
  <si>
    <t>Construção</t>
  </si>
  <si>
    <t>Comércio por grosso e a retalho</t>
  </si>
  <si>
    <t>Transportes e armazenagem</t>
  </si>
  <si>
    <t>Atividades de alojamento e restauração</t>
  </si>
  <si>
    <t>Informação e comunicação</t>
  </si>
  <si>
    <t>Atividades financeiras e de seguros</t>
  </si>
  <si>
    <t>Atividades imobiliárias</t>
  </si>
  <si>
    <t>Atividades de consultoria, científicas, técnicas e similares</t>
  </si>
  <si>
    <t>Atividades administrativas e de serviços de apoio</t>
  </si>
  <si>
    <t>Administração pública e defesa, segurança social obrigatória</t>
  </si>
  <si>
    <t>Educação</t>
  </si>
  <si>
    <t>Serviços de saúde humana e atividades de ação social</t>
  </si>
  <si>
    <t>Atividades artísticas, de espetáculos e recreativas</t>
  </si>
  <si>
    <t>Outros serviços</t>
  </si>
  <si>
    <t>Habitação</t>
  </si>
  <si>
    <t>Rácio de NPL's</t>
  </si>
  <si>
    <t>Rácio de cobertura de NPL's</t>
  </si>
  <si>
    <t>Posições curtas</t>
  </si>
  <si>
    <t>Títulos de dívida emitidos</t>
  </si>
  <si>
    <t>Outros passivos financeiros</t>
  </si>
  <si>
    <t>Outros passivos</t>
  </si>
  <si>
    <t>Empréstimos a sociedades não financeiras</t>
  </si>
  <si>
    <t>Total de empréstimos a sociedades não financeiras (valor bruto)</t>
  </si>
  <si>
    <t xml:space="preserve">    Asset-backed securities</t>
  </si>
  <si>
    <t xml:space="preserve">    Contratos híbridos</t>
  </si>
  <si>
    <t>Contas correntes / depósitos overnight</t>
  </si>
  <si>
    <t>Acordos de recompra</t>
  </si>
  <si>
    <t>Ganhos ou perdas com o desreconhecimento de ativos e passivos não mensurados pelo justo valor através dos resultados, valor líquido</t>
  </si>
  <si>
    <t>Ganhos ou perdas em operações financeiras ao justo valor através de resultados, valor líquido</t>
  </si>
  <si>
    <t>Ganhos ou perdas da contabilidade de cobertura, valor líquido</t>
  </si>
  <si>
    <t>Diferenças cambiais (ganhos ou perdas), valor líquido</t>
  </si>
  <si>
    <t>Ganhos ou perdas com o desreconhecimento de ativos não financeiros, valor líquido</t>
  </si>
  <si>
    <t>Outras receitas e despesas operacionais</t>
  </si>
  <si>
    <t>Receitas de juros</t>
  </si>
  <si>
    <t>Despesas com juros</t>
  </si>
  <si>
    <t>Depreciações e amortizações</t>
  </si>
  <si>
    <t>Custos Operacionais</t>
  </si>
  <si>
    <t>Provisões ou reversão de provisões</t>
  </si>
  <si>
    <t>Imparidades ou reversão de imparidades de ativos financeiros não mensurados pelo justo valor através de resultados</t>
  </si>
  <si>
    <t xml:space="preserve">Imparidades ou reversão de imparidades de investimentos em subsidiárias, empreendimentos conjuntos e associadas </t>
  </si>
  <si>
    <t>Imparidades ou reversão de imparidades de ativos não financeiros</t>
  </si>
  <si>
    <t>Proporção nos lucros ou prejuízos de investimentos em subsidiárias, empreendimentos conjuntos e associadas contabilizadas pelo método da equivalência</t>
  </si>
  <si>
    <t>Lucros ou prejuízos com ativos não correntes e grupos para alienação classificados como detidos para venda não elegíveis como unidades operacionais descontinuadas</t>
  </si>
  <si>
    <t>Impostos relacionadas com os resultados de unidades operacionais em continuação</t>
  </si>
  <si>
    <t>Lucros ou prejuízos de unidades operacionais descontinuadas após dedução de impostos</t>
  </si>
  <si>
    <t>Derivados de cobertura</t>
  </si>
  <si>
    <t>Derivados de negociação</t>
  </si>
  <si>
    <t>Valores mobiliários</t>
  </si>
  <si>
    <t>Compensação e liquidação</t>
  </si>
  <si>
    <t>Gestão de ativos</t>
  </si>
  <si>
    <t>Custódia</t>
  </si>
  <si>
    <t>Serviços administrativos centrais para investimento coletivo</t>
  </si>
  <si>
    <t>Serviços de pagamento</t>
  </si>
  <si>
    <t>Recursos de clientes distribuídos mas não geridos</t>
  </si>
  <si>
    <t>Instrumentos financeiros estruturados</t>
  </si>
  <si>
    <t>Atividades de serviço a empréstimos</t>
  </si>
  <si>
    <t>Compromissos de empréstimo concedidos</t>
  </si>
  <si>
    <t>Garantias financeiras concedidas</t>
  </si>
  <si>
    <t>Outros</t>
  </si>
  <si>
    <t>Garantias financeiras recebidas</t>
  </si>
  <si>
    <t>Compromissos de empréstimo recebidos</t>
  </si>
  <si>
    <t xml:space="preserve">Depósitos </t>
  </si>
  <si>
    <t xml:space="preserve">Outros passivos financeiros </t>
  </si>
  <si>
    <t>Instrumentos de capital</t>
  </si>
  <si>
    <t>Alterações do justo valor do instrumento de cobertura</t>
  </si>
  <si>
    <t>Alterações do justo valor do elemento coberto atribuíveis ao risco coberto</t>
  </si>
  <si>
    <t>Resultados de operações financeiras</t>
  </si>
  <si>
    <t>Balcão Móvel</t>
  </si>
  <si>
    <t>Balcão móvel</t>
  </si>
  <si>
    <t>Receitas de dividendos</t>
  </si>
  <si>
    <t>Resultados de Serviços de Comissões (MF)</t>
  </si>
  <si>
    <t>Receitas de serviços e comissões</t>
  </si>
  <si>
    <t>Despesas com serviços e comissões</t>
  </si>
  <si>
    <r>
      <rPr>
        <vertAlign val="superscript"/>
        <sz val="8"/>
        <color theme="1"/>
        <rFont val="Calibri"/>
        <family val="2"/>
      </rPr>
      <t>(1)</t>
    </r>
    <r>
      <rPr>
        <sz val="8"/>
        <color theme="1"/>
        <rFont val="Calibri"/>
        <family val="2"/>
        <scheme val="minor"/>
      </rPr>
      <t xml:space="preserve"> Na presente tabela, as instituições financeiras que pertencem a um grupo foram contabilizadas apenas como uma única entidade, cujo valor do ativo corresponde ao valor consolidado dos ativos bancários  das várias instituições financeiras que a integram. Os valores apresentados para o SBP foram cedidos à APB pelo Banco de Portugal.</t>
    </r>
  </si>
  <si>
    <t>Encargos fiscais</t>
  </si>
  <si>
    <t>Encargos parafiscais</t>
  </si>
  <si>
    <t>Nota: Amostra constituída por 25 IF's. Dados individuais agregados.</t>
  </si>
  <si>
    <t xml:space="preserve">Nota: Amostra constituída por 20 IF's. </t>
  </si>
  <si>
    <t>Nota: Amostra constituída por 21 IF's. Dados individuais agregados.</t>
  </si>
  <si>
    <t>Nota: Amostra constituída por 15 IF's. Dados consolidados ou dados individuais no caso de IF's que não consolidam.</t>
  </si>
  <si>
    <t>Nota: Atividade consolidada de seis grupos bancários associados.</t>
  </si>
  <si>
    <t>Número Global de Colaboradores</t>
  </si>
  <si>
    <t>Contribuição para a taxa de variação do número de colaboradores</t>
  </si>
  <si>
    <t>Número de Colaboradores</t>
  </si>
  <si>
    <t xml:space="preserve">Caixa e disponibilidades </t>
  </si>
  <si>
    <t>Taxa de crescimento anual</t>
  </si>
  <si>
    <t>Em % do total de activo</t>
  </si>
  <si>
    <t>Ativos financeiros contabilizados ao justo valor através de resultados</t>
  </si>
  <si>
    <t>Derivados (milhões €)</t>
  </si>
  <si>
    <t>Instrumentos de capital próprio (milhões €)</t>
  </si>
  <si>
    <t>Titulos de dívida (milhões €)</t>
  </si>
  <si>
    <t>Empréstimos (milhões €)</t>
  </si>
  <si>
    <t>Bancos centrais</t>
  </si>
  <si>
    <t>Instituições de crédito</t>
  </si>
  <si>
    <t>Empresas e administração pública</t>
  </si>
  <si>
    <t>Particulares habitação</t>
  </si>
  <si>
    <t>Particulares consumo e outros fins</t>
  </si>
  <si>
    <t>Total de empréstimos</t>
  </si>
  <si>
    <t>Total de imparidades</t>
  </si>
  <si>
    <t>Total líquido</t>
  </si>
  <si>
    <t>Taxa de variaçao anual</t>
  </si>
  <si>
    <t>Em % do total de empréstimos</t>
  </si>
  <si>
    <t>Total de Passivo</t>
  </si>
  <si>
    <t>Passivos financeiros contabilizados ao justo valor através de resultados</t>
  </si>
  <si>
    <t>Em % do total de balanço</t>
  </si>
  <si>
    <t>Passivos financeiros ao custo amortizado</t>
  </si>
  <si>
    <t>Em percentagem do total de balanço</t>
  </si>
  <si>
    <t>Capitais Próprios</t>
  </si>
  <si>
    <t>Total de Passivo e Capitais Próprios</t>
  </si>
  <si>
    <t>Total de depósitos</t>
  </si>
  <si>
    <t>Particulares</t>
  </si>
  <si>
    <t>Passivos financeiros contabilizaddos ao justo valor através de resultados</t>
  </si>
  <si>
    <t>Titulos de dívida emitidos (milhões €)</t>
  </si>
  <si>
    <t>Depósitos (milhões €)</t>
  </si>
  <si>
    <t>Outros passivos financeiros (milhões €)</t>
  </si>
  <si>
    <t>Total de Depósitos (milhões €)</t>
  </si>
  <si>
    <t>À vista [call] e a curto prazo [contas correntes]</t>
  </si>
  <si>
    <t>Cartões de crédito</t>
  </si>
  <si>
    <t>Contas comerciais a receber</t>
  </si>
  <si>
    <t>Locações financeiras</t>
  </si>
  <si>
    <t>Empréstimos para operações de revenda</t>
  </si>
  <si>
    <t>Outros empréstimos</t>
  </si>
  <si>
    <t>Adiantamentos que não sejam empréstimos</t>
  </si>
  <si>
    <r>
      <t xml:space="preserve">    Obrigações cobertas </t>
    </r>
    <r>
      <rPr>
        <i/>
        <sz val="10"/>
        <rFont val="Calibri"/>
        <family val="2"/>
        <scheme val="minor"/>
      </rPr>
      <t>(covered bonds)</t>
    </r>
  </si>
  <si>
    <t>Instrumentos financeiros compostos não convertíveis</t>
  </si>
  <si>
    <t>Total de títulos de dívida emitidos</t>
  </si>
  <si>
    <t>Total de ativo</t>
  </si>
  <si>
    <t>Goodwill negativo reconhecido nos resultados</t>
  </si>
  <si>
    <t>Resultado Líquido (RL)</t>
  </si>
  <si>
    <t xml:space="preserve">Nota: Amostra constituída por 25 IF's. </t>
  </si>
  <si>
    <r>
      <t xml:space="preserve">Resultado Antes de Impostos </t>
    </r>
    <r>
      <rPr>
        <b/>
        <vertAlign val="superscript"/>
        <sz val="10"/>
        <color theme="1"/>
        <rFont val="Calibri"/>
        <family val="2"/>
      </rPr>
      <t>(1)</t>
    </r>
  </si>
  <si>
    <r>
      <t xml:space="preserve">Outros </t>
    </r>
    <r>
      <rPr>
        <vertAlign val="superscript"/>
        <sz val="10"/>
        <color theme="1"/>
        <rFont val="Calibri"/>
        <family val="2"/>
      </rPr>
      <t>(2)</t>
    </r>
  </si>
  <si>
    <r>
      <t xml:space="preserve">Matéria Coletável </t>
    </r>
    <r>
      <rPr>
        <b/>
        <vertAlign val="superscript"/>
        <sz val="10"/>
        <color theme="1"/>
        <rFont val="Calibri"/>
        <family val="2"/>
      </rPr>
      <t>(3)</t>
    </r>
  </si>
  <si>
    <r>
      <t xml:space="preserve">Ativo Total </t>
    </r>
    <r>
      <rPr>
        <vertAlign val="superscript"/>
        <sz val="10"/>
        <color theme="1"/>
        <rFont val="Calibri"/>
        <family val="2"/>
      </rPr>
      <t>(1)</t>
    </r>
  </si>
  <si>
    <r>
      <rPr>
        <i/>
        <sz val="10"/>
        <color theme="1"/>
        <rFont val="Calibri"/>
        <family val="2"/>
      </rPr>
      <t>Tier</t>
    </r>
    <r>
      <rPr>
        <sz val="10"/>
        <color theme="1"/>
        <rFont val="Calibri"/>
        <family val="2"/>
        <scheme val="minor"/>
      </rPr>
      <t xml:space="preserve"> 1</t>
    </r>
  </si>
  <si>
    <r>
      <rPr>
        <i/>
        <sz val="10"/>
        <color theme="1"/>
        <rFont val="Calibri"/>
        <family val="2"/>
      </rPr>
      <t>Tier</t>
    </r>
    <r>
      <rPr>
        <sz val="10"/>
        <color theme="1"/>
        <rFont val="Calibri"/>
        <family val="2"/>
        <scheme val="minor"/>
      </rPr>
      <t xml:space="preserve"> 2</t>
    </r>
  </si>
  <si>
    <r>
      <t xml:space="preserve">Rácios de Fundos Próprios (%) </t>
    </r>
    <r>
      <rPr>
        <b/>
        <vertAlign val="superscript"/>
        <sz val="10"/>
        <color theme="1"/>
        <rFont val="Calibri"/>
        <family val="2"/>
      </rPr>
      <t>(2)</t>
    </r>
  </si>
  <si>
    <t>Custos operacionais</t>
  </si>
  <si>
    <r>
      <t xml:space="preserve">Número Global de Empregados </t>
    </r>
    <r>
      <rPr>
        <b/>
        <vertAlign val="superscript"/>
        <sz val="10"/>
        <color theme="1"/>
        <rFont val="Calibri"/>
        <family val="2"/>
      </rPr>
      <t>(1)</t>
    </r>
  </si>
  <si>
    <r>
      <t xml:space="preserve">Ativo Total Médio </t>
    </r>
    <r>
      <rPr>
        <b/>
        <vertAlign val="superscript"/>
        <sz val="10"/>
        <color theme="1"/>
        <rFont val="Calibri"/>
        <family val="2"/>
      </rPr>
      <t>(2)</t>
    </r>
    <r>
      <rPr>
        <b/>
        <sz val="10"/>
        <color theme="1"/>
        <rFont val="Calibri"/>
        <family val="2"/>
        <scheme val="minor"/>
      </rPr>
      <t xml:space="preserve"> por Empregado</t>
    </r>
  </si>
  <si>
    <r>
      <t xml:space="preserve">Custo Médio </t>
    </r>
    <r>
      <rPr>
        <b/>
        <vertAlign val="superscript"/>
        <sz val="10"/>
        <color theme="1"/>
        <rFont val="Calibri"/>
        <family val="2"/>
      </rPr>
      <t>(3)</t>
    </r>
    <r>
      <rPr>
        <b/>
        <sz val="10"/>
        <color theme="1"/>
        <rFont val="Calibri"/>
        <family val="2"/>
        <scheme val="minor"/>
      </rPr>
      <t xml:space="preserve"> por Empregado</t>
    </r>
  </si>
  <si>
    <r>
      <t xml:space="preserve">Número de Balcões </t>
    </r>
    <r>
      <rPr>
        <b/>
        <vertAlign val="superscript"/>
        <sz val="10"/>
        <color theme="1"/>
        <rFont val="Calibri"/>
        <family val="2"/>
      </rPr>
      <t>(1)</t>
    </r>
  </si>
  <si>
    <r>
      <t xml:space="preserve">Ativo Total Médio </t>
    </r>
    <r>
      <rPr>
        <b/>
        <vertAlign val="superscript"/>
        <sz val="10"/>
        <color theme="1"/>
        <rFont val="Calibri"/>
        <family val="2"/>
      </rPr>
      <t>(2)</t>
    </r>
    <r>
      <rPr>
        <b/>
        <sz val="10"/>
        <color theme="1"/>
        <rFont val="Calibri"/>
        <family val="2"/>
        <scheme val="minor"/>
      </rPr>
      <t xml:space="preserve"> por Balcão</t>
    </r>
  </si>
  <si>
    <r>
      <rPr>
        <vertAlign val="superscript"/>
        <sz val="8"/>
        <color theme="1"/>
        <rFont val="Calibri"/>
        <family val="2"/>
      </rPr>
      <t>(1)</t>
    </r>
    <r>
      <rPr>
        <sz val="8"/>
        <color theme="1"/>
        <rFont val="Calibri"/>
        <family val="2"/>
        <scheme val="minor"/>
      </rPr>
      <t xml:space="preserve"> Inclui o número de balcões e colaboradores em Portugal, bem como das sucursais e escritórios de representação no exterior.</t>
    </r>
  </si>
  <si>
    <r>
      <rPr>
        <vertAlign val="superscript"/>
        <sz val="8"/>
        <color theme="1"/>
        <rFont val="Calibri"/>
        <family val="2"/>
      </rPr>
      <t>(1)</t>
    </r>
    <r>
      <rPr>
        <sz val="8"/>
        <color theme="1"/>
        <rFont val="Calibri"/>
        <family val="2"/>
        <scheme val="minor"/>
      </rPr>
      <t xml:space="preserve"> Por motivo de falta de dados, todos os indicadores relativos à formação dos recursos humanos reportam-se somente a 20 das 25 instituições financeiras que fazem parte da amostra.</t>
    </r>
  </si>
  <si>
    <r>
      <t>Em % do número de colaboradores</t>
    </r>
    <r>
      <rPr>
        <vertAlign val="superscript"/>
        <sz val="10"/>
        <color rgb="FF000000"/>
        <rFont val="Calibri"/>
        <family val="2"/>
      </rPr>
      <t>(1)</t>
    </r>
    <r>
      <rPr>
        <sz val="10"/>
        <color rgb="FF000000"/>
        <rFont val="Calibri"/>
        <family val="2"/>
        <scheme val="minor"/>
      </rPr>
      <t xml:space="preserve">
afetos à atividade doméstica</t>
    </r>
  </si>
  <si>
    <r>
      <t xml:space="preserve">Formação à distância </t>
    </r>
    <r>
      <rPr>
        <vertAlign val="superscript"/>
        <sz val="10"/>
        <color theme="1"/>
        <rFont val="Calibri"/>
        <family val="2"/>
      </rPr>
      <t>(1)</t>
    </r>
  </si>
  <si>
    <r>
      <t xml:space="preserve">Formação </t>
    </r>
    <r>
      <rPr>
        <i/>
        <sz val="10"/>
        <color theme="1"/>
        <rFont val="Calibri"/>
        <family val="2"/>
        <scheme val="minor"/>
      </rPr>
      <t>online</t>
    </r>
    <r>
      <rPr>
        <sz val="10"/>
        <color theme="1"/>
        <rFont val="Calibri"/>
        <family val="2"/>
        <scheme val="minor"/>
      </rPr>
      <t xml:space="preserve">
</t>
    </r>
    <r>
      <rPr>
        <i/>
        <sz val="10"/>
        <color theme="1"/>
        <rFont val="Calibri"/>
        <family val="2"/>
      </rPr>
      <t>(e-learning)</t>
    </r>
  </si>
  <si>
    <r>
      <t xml:space="preserve">Total (milhares €) </t>
    </r>
    <r>
      <rPr>
        <vertAlign val="superscript"/>
        <sz val="10"/>
        <color rgb="FF000000"/>
        <rFont val="Calibri"/>
        <family val="2"/>
      </rPr>
      <t>(1)</t>
    </r>
  </si>
  <si>
    <r>
      <t xml:space="preserve">Taxa de variação anual </t>
    </r>
    <r>
      <rPr>
        <vertAlign val="superscript"/>
        <sz val="10"/>
        <color rgb="FF000000"/>
        <rFont val="Calibri"/>
        <family val="2"/>
        <scheme val="minor"/>
      </rPr>
      <t>(2)</t>
    </r>
  </si>
  <si>
    <r>
      <t xml:space="preserve">Em % dos gastos gerais  administrativos </t>
    </r>
    <r>
      <rPr>
        <vertAlign val="superscript"/>
        <sz val="10"/>
        <color rgb="FF000000"/>
        <rFont val="Calibri"/>
        <family val="2"/>
        <scheme val="minor"/>
      </rPr>
      <t>(3)</t>
    </r>
  </si>
  <si>
    <r>
      <t>Sistema Bancário Português (SBP)</t>
    </r>
    <r>
      <rPr>
        <b/>
        <vertAlign val="superscript"/>
        <sz val="10"/>
        <color theme="0"/>
        <rFont val="Calibri"/>
        <family val="2"/>
      </rPr>
      <t>(1)</t>
    </r>
  </si>
  <si>
    <r>
      <t>Por Dimensão</t>
    </r>
    <r>
      <rPr>
        <b/>
        <vertAlign val="superscript"/>
        <sz val="10"/>
        <color theme="1"/>
        <rFont val="Calibri"/>
        <family val="2"/>
      </rPr>
      <t>(1)</t>
    </r>
  </si>
  <si>
    <r>
      <t>Por Área de Negócio</t>
    </r>
    <r>
      <rPr>
        <b/>
        <vertAlign val="superscript"/>
        <sz val="10"/>
        <color theme="1"/>
        <rFont val="Calibri"/>
        <family val="2"/>
      </rPr>
      <t>(2)</t>
    </r>
  </si>
  <si>
    <r>
      <t xml:space="preserve">Análise de </t>
    </r>
    <r>
      <rPr>
        <b/>
        <i/>
        <sz val="10"/>
        <rFont val="Calibri"/>
        <family val="2"/>
      </rPr>
      <t>Performance</t>
    </r>
  </si>
  <si>
    <r>
      <t>Em Nº de Entidades</t>
    </r>
    <r>
      <rPr>
        <b/>
        <vertAlign val="superscript"/>
        <sz val="10"/>
        <rFont val="Calibri"/>
        <family val="2"/>
      </rPr>
      <t>(2)</t>
    </r>
  </si>
  <si>
    <r>
      <t>H</t>
    </r>
    <r>
      <rPr>
        <b/>
        <vertAlign val="superscript"/>
        <sz val="10"/>
        <color theme="0"/>
        <rFont val="Calibri"/>
        <family val="2"/>
      </rPr>
      <t>*</t>
    </r>
  </si>
  <si>
    <r>
      <t>M</t>
    </r>
    <r>
      <rPr>
        <b/>
        <vertAlign val="superscript"/>
        <sz val="10"/>
        <color theme="0"/>
        <rFont val="Calibri"/>
        <family val="2"/>
      </rPr>
      <t>*</t>
    </r>
  </si>
  <si>
    <r>
      <t>D</t>
    </r>
    <r>
      <rPr>
        <b/>
        <vertAlign val="superscript"/>
        <sz val="10"/>
        <color theme="0"/>
        <rFont val="Calibri"/>
        <family val="2"/>
      </rPr>
      <t>*</t>
    </r>
    <r>
      <rPr>
        <b/>
        <sz val="10"/>
        <color theme="0"/>
        <rFont val="Calibri"/>
        <family val="2"/>
      </rPr>
      <t xml:space="preserve"> (p.p.)</t>
    </r>
  </si>
  <si>
    <t>Número de sucursais e escritórios de representação no exterior</t>
  </si>
  <si>
    <r>
      <t xml:space="preserve">Número de ATMs da Rede Multibanco </t>
    </r>
    <r>
      <rPr>
        <b/>
        <vertAlign val="superscript"/>
        <sz val="10"/>
        <color theme="1"/>
        <rFont val="Calibri"/>
        <family val="2"/>
      </rPr>
      <t>(1)</t>
    </r>
  </si>
  <si>
    <t>Ativos financeiros</t>
  </si>
  <si>
    <t xml:space="preserve">2018 
</t>
  </si>
  <si>
    <r>
      <rPr>
        <i/>
        <sz val="10"/>
        <rFont val="Calibri"/>
        <family val="2"/>
        <scheme val="minor"/>
      </rPr>
      <t>Non-performing loans</t>
    </r>
    <r>
      <rPr>
        <sz val="10"/>
        <rFont val="Calibri"/>
        <family val="2"/>
        <scheme val="minor"/>
      </rPr>
      <t xml:space="preserve"> (milhões €)</t>
    </r>
  </si>
  <si>
    <r>
      <rPr>
        <vertAlign val="superscript"/>
        <sz val="8"/>
        <color theme="1"/>
        <rFont val="Calibri"/>
        <family val="2"/>
      </rPr>
      <t>(1)</t>
    </r>
    <r>
      <rPr>
        <sz val="8"/>
        <color theme="1"/>
        <rFont val="Calibri"/>
        <family val="2"/>
        <scheme val="minor"/>
      </rPr>
      <t xml:space="preserve"> Corresponde ao resultado antes de impostos de 21 instituições financeiras.</t>
    </r>
  </si>
  <si>
    <r>
      <rPr>
        <vertAlign val="superscript"/>
        <sz val="8"/>
        <color theme="1"/>
        <rFont val="Calibri"/>
        <family val="2"/>
      </rPr>
      <t>(2)</t>
    </r>
    <r>
      <rPr>
        <sz val="8"/>
        <color theme="1"/>
        <rFont val="Calibri"/>
        <family val="2"/>
        <scheme val="minor"/>
      </rPr>
      <t xml:space="preserve"> Inclui variações patrimoniais positivas e negativas não refletidas em resultado líquido do exercício, mas reconhecidas em reservas e resultados transitados.</t>
    </r>
  </si>
  <si>
    <r>
      <rPr>
        <vertAlign val="superscript"/>
        <sz val="8"/>
        <color theme="1"/>
        <rFont val="Calibri"/>
        <family val="2"/>
      </rPr>
      <t>(3)</t>
    </r>
    <r>
      <rPr>
        <sz val="8"/>
        <color theme="1"/>
        <rFont val="Calibri"/>
        <family val="2"/>
        <scheme val="minor"/>
      </rPr>
      <t xml:space="preserve"> O valor do lucro tributável agregado é composto pelo somatório de lucros tributáveis e prejuízos fiscais das diversas instituições financeiras da amostra. As instituições financeiras que tenham registado prejuízo fiscal no exercício não possuem matéria coletável, motivo pelo qual só se incluem no campo Matéria Coletável os valores agregados das associadas que registem lucros tributáveis (mesmo após a dedução de prejuízos), valor que, logicamente, será necessariamente superior ao valor dos lucros tributáveis agregados (que contém os valores os referidos prejuízos). </t>
    </r>
  </si>
  <si>
    <r>
      <t>Derramas</t>
    </r>
    <r>
      <rPr>
        <vertAlign val="superscript"/>
        <sz val="10"/>
        <color theme="1"/>
        <rFont val="Calibri"/>
        <family val="2"/>
      </rPr>
      <t xml:space="preserve"> (1)</t>
    </r>
  </si>
  <si>
    <r>
      <t xml:space="preserve">Encargos fiscais de exploração </t>
    </r>
    <r>
      <rPr>
        <vertAlign val="superscript"/>
        <sz val="10"/>
        <color theme="1"/>
        <rFont val="Calibri"/>
        <family val="2"/>
      </rPr>
      <t>(1)</t>
    </r>
  </si>
  <si>
    <t>Resultado Líquido</t>
  </si>
  <si>
    <t>Dívida pública</t>
  </si>
  <si>
    <t>Em % do total de empréstimos a clientes</t>
  </si>
  <si>
    <t>Outros emissores</t>
  </si>
  <si>
    <t>Títulos de dívida publica em % do ativo total</t>
  </si>
  <si>
    <t>Variação do justo valor dos elementos abrangidos pela carteira de cobertura do risco de taxa de juro</t>
  </si>
  <si>
    <t>Investimentos em subsidiárias, empreendimentos conjuntos e associadas</t>
  </si>
  <si>
    <t>Ativos tangíveis</t>
  </si>
  <si>
    <t>Ativos intangiveis</t>
  </si>
  <si>
    <t>Ativos por impostos</t>
  </si>
  <si>
    <t>Ativos não correntes e grupos para alienação classificados como detidos para venda</t>
  </si>
  <si>
    <t>Em % do total de outros ativos</t>
  </si>
  <si>
    <t>Em % do total de depósitos</t>
  </si>
  <si>
    <t>Em % do total de títulos de dívida emitidos</t>
  </si>
  <si>
    <t>Em % do total de outros passivos</t>
  </si>
  <si>
    <t>Total de outros passivos</t>
  </si>
  <si>
    <t>Provisões</t>
  </si>
  <si>
    <t>Passivos por impostos</t>
  </si>
  <si>
    <t>Capital social reembolsável à vista</t>
  </si>
  <si>
    <t>Passivos incluídos em grupos para alienação classificados como detidos para venda</t>
  </si>
  <si>
    <t xml:space="preserve">Nota: Amostra constituída por 15 IF's. </t>
  </si>
  <si>
    <t xml:space="preserve">Nota: Amostra constituída por 11 IF's. </t>
  </si>
  <si>
    <t>PIB Nacional (real)</t>
  </si>
  <si>
    <r>
      <t xml:space="preserve">Número de Contas Bancárias Ativas </t>
    </r>
    <r>
      <rPr>
        <b/>
        <vertAlign val="superscript"/>
        <sz val="10"/>
        <color theme="1"/>
        <rFont val="Calibri"/>
        <family val="2"/>
      </rPr>
      <t>(1)</t>
    </r>
  </si>
  <si>
    <r>
      <t xml:space="preserve">Número de Cartões de Crédito e Débito Ativos </t>
    </r>
    <r>
      <rPr>
        <b/>
        <vertAlign val="superscript"/>
        <sz val="10"/>
        <color theme="1"/>
        <rFont val="Calibri"/>
        <family val="2"/>
      </rPr>
      <t>(2)</t>
    </r>
  </si>
  <si>
    <r>
      <t xml:space="preserve">Nota: </t>
    </r>
    <r>
      <rPr>
        <vertAlign val="superscript"/>
        <sz val="8"/>
        <color theme="1"/>
        <rFont val="Calibri"/>
        <family val="2"/>
      </rPr>
      <t>(1)</t>
    </r>
    <r>
      <rPr>
        <sz val="8"/>
        <color theme="1"/>
        <rFont val="Calibri"/>
        <family val="2"/>
        <scheme val="minor"/>
      </rPr>
      <t xml:space="preserve"> Amostra constituída por 12 IF's. </t>
    </r>
  </si>
  <si>
    <r>
      <rPr>
        <vertAlign val="superscript"/>
        <sz val="8"/>
        <color theme="1"/>
        <rFont val="Calibri"/>
        <family val="2"/>
      </rPr>
      <t>(2)</t>
    </r>
    <r>
      <rPr>
        <sz val="8"/>
        <color theme="1"/>
        <rFont val="Calibri"/>
        <family val="2"/>
        <scheme val="minor"/>
      </rPr>
      <t xml:space="preserve"> Amostra constituída por 11 IF's. </t>
    </r>
  </si>
  <si>
    <r>
      <t xml:space="preserve">Número de POS </t>
    </r>
    <r>
      <rPr>
        <b/>
        <vertAlign val="superscript"/>
        <sz val="10"/>
        <color theme="1"/>
        <rFont val="Calibri"/>
        <family val="2"/>
      </rPr>
      <t>(3)</t>
    </r>
  </si>
  <si>
    <r>
      <rPr>
        <vertAlign val="superscript"/>
        <sz val="8"/>
        <color theme="1"/>
        <rFont val="Calibri"/>
        <family val="2"/>
      </rPr>
      <t>(3)</t>
    </r>
    <r>
      <rPr>
        <sz val="8"/>
        <color theme="1"/>
        <rFont val="Calibri"/>
        <family val="2"/>
        <scheme val="minor"/>
      </rPr>
      <t xml:space="preserve"> Point of sale. Amostra constituída por 11 IF's. </t>
    </r>
  </si>
  <si>
    <t>Tabela 1 - Representatividade dos Associados no sistema bancário português, total e por origem/forma de representação legal, a 31 de dezembro (2017-2020)</t>
  </si>
  <si>
    <t>Tabela 2 - Caracterização das instituições financeiras associadas, a 31 de dezembro de 2020</t>
  </si>
  <si>
    <t>Tabela 3 - Ativo agregado face ao PIB nacional (2017-2020)</t>
  </si>
  <si>
    <t>Tabela 4 - Evolução do ativo agregado, por dimensão e origem/forma de representação legal, a 31 de dezembro (2017-2020)</t>
  </si>
  <si>
    <t>Tabela 5 - Número de colaboradores, a 31 de dezembro (2017-2020)</t>
  </si>
  <si>
    <t>Tabela 6 - Número de colaboradores afetos à atividade doméstica, por dimensão, a 31 de dezembro (2017-2020)</t>
  </si>
  <si>
    <t>Tabela 7 - Número de colaboradores afetos à atividade doméstica, por origem / forma de representação legal, a 31 de dezembro (2017-2020)</t>
  </si>
  <si>
    <t>Tabela 8 - Caracterização dos colaboradores afetos à atividade doméstica, por dimensão e origem/forma de representação legal, a 31 de dezembro de 2020</t>
  </si>
  <si>
    <t>Tabela 9 - Caracterização dos colaboradores afetos à atividade doméstica, a 31 de dezembro (2017-2020)</t>
  </si>
  <si>
    <t>Tabela 10 - Colaboradores por género e função, pela dimensão das instituições financeiras associadas, a 31 de dezembro (2017-2020)</t>
  </si>
  <si>
    <t>Tabela 11 - Colaboradores por género e função, pela origem / forma de representação legal das instituições financeiras associadas, a 31 de dezembro (2017-2020)</t>
  </si>
  <si>
    <t>Tabela 12 - Idade média dos colaboradores afetos à atividade doméstica, por dimensão e origem / forma de representação legal, a 31 de dezembro (2017-2020)</t>
  </si>
  <si>
    <t>Tabela 13 - Antiguidade média dos colaboradores afetos à atividade doméstica, por dimensão e origem / forma de representação legal, a 31 de dezembro (2017-2020)</t>
  </si>
  <si>
    <t>Tabela 14 - Colaboradores por género, pelos regimes de horário adotados na atividade doméstica, a 31 de dezembro de 2020</t>
  </si>
  <si>
    <t>Tabela 15 - Formação nas instituições financeiras associadas (2017-2020)</t>
  </si>
  <si>
    <t>Tabela 16 - Tipologia de participações, ações de formação e número de colaboradores, a 31 de dezembro (2017-2020)</t>
  </si>
  <si>
    <t>Tabela 17 - Gastos com atividades de formação (2017-2020)</t>
  </si>
  <si>
    <t>Tabela 18 - Número de balcões, a 31 de dezembro (2017-2020)</t>
  </si>
  <si>
    <t>Tabela 19 - Número de balcões em Portugal, por dimensão, a 31 de dezembro (2017-2020)</t>
  </si>
  <si>
    <t>Tabela 20 - Número de balcões em Portugal, por origem/forma de representação legal, a 31 de dezembro (2017-2020)</t>
  </si>
  <si>
    <t>Tabela 21 - Promotores externos em Portugal, por tipologia, a 31 de dezembro (2017-2020)</t>
  </si>
  <si>
    <t>Tabela 22 - Número de balcões por distrito, por dimensão e por origem/forma de representação legal, a 31 de dezembro de 2020</t>
  </si>
  <si>
    <t xml:space="preserve">Tabela 23 - Número de balcões por distrito, a 31 de dezembro (2017-2020) </t>
  </si>
  <si>
    <t>Tabela 24 - Número de habitantes por balcão, por distrito, a 31 de dezembro (2017-2020)</t>
  </si>
  <si>
    <t>Tabela 25 - Distribuição geográfica do número de sucursais e escritórios de representação no exterior, a 31 de dezembro (2017-2020)</t>
  </si>
  <si>
    <t>Tabela 26 - Sucursais e escritórios de representação no exterior, por dimensão e origem/forma de representação legal, a 31 de dezembro (2017-2020)</t>
  </si>
  <si>
    <t>Tabela 27 - Número de ATMs das instituições financeiras associadas e da rede Multibanco, a 31 de dezembro (2017-2020)</t>
  </si>
  <si>
    <t>Tabela 28 - Número de utilizadores de homebanking, a 31 de dezembro (2017-2020)</t>
  </si>
  <si>
    <t>Tabela 29 - Número de contas bancárias ativas, cartões de crédito e débito ativos e POS, a 31 de dezembro (2017-2020)</t>
  </si>
  <si>
    <t>Tabela 30 - Evolução da estrutura do ativo agregado, a 31 de dezembro de 2018 a 2020</t>
  </si>
  <si>
    <t>Tabela 31 - Ativos financeiros por carteira, a 31 de dezembro de 2018 a 2020</t>
  </si>
  <si>
    <t>Tabela 33 - Empréstimos a clientes e imparidades, por contraparte, a 31 de dezembro de 2018 a 2020</t>
  </si>
  <si>
    <t>Tabela 32 - Empréstimos e imparidades, por contraparte, a 31 de dezembro de 2018 a 2020</t>
  </si>
  <si>
    <t>Tabela 34 - Empréstimos e imparidades, por produto, a 31 de dezembro de 2018 a 2020</t>
  </si>
  <si>
    <t>Tabela 35 - Empréstimos a sociedades não financeiras, por setor de atividade, a 31 de dezembro de 2018 a 2020</t>
  </si>
  <si>
    <t>Tabela 36 - Qualidade dos ativos, a 31 de dezembro de 2018 a 2020</t>
  </si>
  <si>
    <t>Tabela 37 -Títulos de dívida, a 31 de dezembro de 2018 a 2020</t>
  </si>
  <si>
    <t>Tabela 38 - Outros ativos, a 31 de dezembro de 2018 a 2020</t>
  </si>
  <si>
    <t>Tabela 40 - Passivos financeiros, por carteira, a 31 de dezembro de 2018 a 2020</t>
  </si>
  <si>
    <t>Tabela 41 - Depósitos por contraparte, a 31 de dezembro de 2018 a 2020</t>
  </si>
  <si>
    <t>Tabela 42 - Depósitos de clientes, a 31 de dezembro de 2018 a 2020</t>
  </si>
  <si>
    <t>Depósitos com prazo acordado</t>
  </si>
  <si>
    <t>Tabela 43 - Depósitos por produto, a 31 de dezembro de 2018 a 2020</t>
  </si>
  <si>
    <t>Tabela 44 - Títulos de dívida emitidos, a 31 de dezembro de 2018 a 2020</t>
  </si>
  <si>
    <t>s.s.</t>
  </si>
  <si>
    <t>Tabela 45 - Outros passivos, a 31 de dezembro de 2018 a 2020</t>
  </si>
  <si>
    <t>Tabela 46 - Demonstração dos resultados agregados, a 31 de dezembro de 2018 a 2020</t>
  </si>
  <si>
    <t>Tabela 47 - Margem financeira, a 31 de dezembro de 2018 a 2020</t>
  </si>
  <si>
    <t>Tabela 50 - Aproximação ao montante total de imposto a pagar ao Estado, em sede de IRC, por referência ao exercício de 2019 e 2020, na base de valores estimados para a matéria coletável, reconstituída a partir do resultado antes de impostos e das variações patrimoniais reconhecidas em reservas e resultados transitados</t>
  </si>
  <si>
    <t>Tabela 51 - Aproximação ao montante de derramas, tributações autónomas e imposto sobre o rendimento suportado no estrangeiro, a 31 de dezembro de 2019 e 2020</t>
  </si>
  <si>
    <t>Contribuição sobre o sector bancário</t>
  </si>
  <si>
    <t>Contribuição adicional de solidariedade</t>
  </si>
  <si>
    <t>Contribuição para o fundo de resolução e fundo único de resolução</t>
  </si>
  <si>
    <t>Tabela 52 - Encargos fiscais e parafiscais, a 31 de dezembro de 2019 e 2020</t>
  </si>
  <si>
    <t>Tabela 54 - Custos operacionais, produto bancário e cost-to-income, a 31 de dezembro de 2018 a 2020</t>
  </si>
  <si>
    <t>Tabela 55 - Outros indicadores de eficiência, a 31 de dezembro de 2018 a 2020</t>
  </si>
  <si>
    <t>Tabela 56 - Ativo consolidado relativo à atividade internacional, a 31 de dezembro de 2018 a 2020</t>
  </si>
  <si>
    <t>Tabela 57 - Composição da demonstração dos resultados consolidada relativa à atividade internacional, a 31 de dezembro de 2018 a 2020</t>
  </si>
  <si>
    <t>Tabela 49 - Resultados em operações financeiras, por carteira e por instrumento financeiro, 31 de dezembro de 2018 a 2020</t>
  </si>
  <si>
    <t>Tabela 48 - Resultados de serviços e comissões, 31 de dezembro de 2018 a 2020</t>
  </si>
  <si>
    <t>Tabela 1 - Representatividade dos Associados no sistema bancário português, total e por origem/forma de representação legal, a 31 de dezembro (2017-2020</t>
  </si>
  <si>
    <t>Tabela 32 - Empréstimos e imparidades, por contraparte, a 31 de dezembro de 2018 e 2020</t>
  </si>
  <si>
    <t>Tabela 37 - Títulos de dívida, a 31 de dezembro de 2018 a 2020</t>
  </si>
  <si>
    <t>Tabela 39 - Evolução da estrutura do passivo e capital próprio agregado, a 31 de dezembro 2018 a 2020</t>
  </si>
  <si>
    <t>Tabela 41 - Depósitos a 31 de dezembro de 2018 a 2020</t>
  </si>
  <si>
    <t>Tabela 42 - Depósitos de clientes, por contraparte, a 31 de dezembro de 2018 a 2020</t>
  </si>
  <si>
    <t>Tabela 48 - Resultados de serviços e comissões, a 31 de dezembro de 2018 a 2020</t>
  </si>
  <si>
    <t>Tabela 49 - Resultados em operações financeiras, por carteira e por instrumento financeiro, a 31 de dezembro de 2018 a 2020</t>
  </si>
  <si>
    <t>Tabela 50 - Aproximação ao montante total de imposto a pagar ao Estado, em sede de IRC, por referência ao exercício de 2019 e 2020, na base de valores estimados para a matéria coletável, reconstituída a partir do resultado antes de impostos e das variaçõe</t>
  </si>
  <si>
    <t>Tabela 52 - Encargos fiscais e parafiscais, a 31 de dezembro de 2018 a 2020</t>
  </si>
  <si>
    <t>Tabela 53 - Adequação dos fundos próprios, a 31 de dezembro de 2018 a 2020</t>
  </si>
  <si>
    <t>Total de empréstimos a clientes</t>
  </si>
  <si>
    <t>Nota: Amostra constituída por 25 IF's. Dados individuais agregados. Empréstimos incluídos na rubrica Empresas e administração pública da Tabela 32</t>
  </si>
  <si>
    <t>Balcões por 100.000 habitantes</t>
  </si>
  <si>
    <t>Depósitos por Balcão</t>
  </si>
  <si>
    <t>População por Balcão</t>
  </si>
  <si>
    <t>Total (número de balcões)</t>
  </si>
  <si>
    <t>Percentagem no total dos outros resultados consolidados</t>
  </si>
  <si>
    <t>Percentagem no total do resultado líquido consolidado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</si>
</sst>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0\ &quot;€&quot;;\-#,##0\ &quot;€&quot;"/>
    <numFmt numFmtId="164" formatCode="0.0%"/>
    <numFmt numFmtId="165" formatCode="0.0"/>
    <numFmt numFmtId="166" formatCode="#,##0;\(#,##0\);\-"/>
    <numFmt numFmtId="167" formatCode="#,##0.00;\(#,##0.00\);\-"/>
    <numFmt numFmtId="168" formatCode="#,##0\ ;\(#,##0\);\-\ "/>
  </numFmts>
  <fonts count="47" x14ac:knownFonts="1">
    <font>
      <sz val="11"/>
      <color theme="1"/>
      <name val="Calibri"/>
      <family val="2"/>
      <scheme val="minor"/>
    </font>
    <font>
      <u/>
      <sz val="11"/>
      <color theme="10"/>
      <name val="Calibri"/>
      <family val="2"/>
    </font>
    <font>
      <sz val="11"/>
      <name val="Calibri"/>
      <family val="2"/>
      <scheme val="minor"/>
    </font>
    <font>
      <sz val="11"/>
      <color theme="1"/>
      <name val="Calibri"/>
      <family val="2"/>
      <scheme val="minor"/>
    </font>
    <font>
      <vertAlign val="superscript"/>
      <sz val="8"/>
      <color theme="1"/>
      <name val="Calibri"/>
      <family val="2"/>
    </font>
    <font>
      <sz val="8"/>
      <color theme="1"/>
      <name val="Calibri"/>
      <family val="2"/>
      <scheme val="minor"/>
    </font>
    <font>
      <sz val="10"/>
      <name val="Arial"/>
      <family val="2"/>
    </font>
    <font>
      <sz val="8"/>
      <color rgb="FF000000"/>
      <name val="Calibri"/>
      <family val="2"/>
    </font>
    <font>
      <sz val="11"/>
      <name val="Tahoma"/>
      <family val="2"/>
    </font>
    <font>
      <sz val="8"/>
      <name val="Calibri"/>
      <family val="2"/>
      <scheme val="minor"/>
    </font>
    <font>
      <i/>
      <sz val="8"/>
      <color theme="1"/>
      <name val="Calibri"/>
      <family val="2"/>
      <scheme val="minor"/>
    </font>
    <font>
      <b/>
      <sz val="10"/>
      <color theme="1"/>
      <name val="Calibri"/>
      <family val="2"/>
      <scheme val="minor"/>
    </font>
    <font>
      <b/>
      <sz val="10"/>
      <color theme="0"/>
      <name val="Calibri"/>
      <family val="2"/>
      <scheme val="minor"/>
    </font>
    <font>
      <sz val="10"/>
      <name val="Calibri"/>
      <family val="2"/>
      <scheme val="minor"/>
    </font>
    <font>
      <b/>
      <sz val="10"/>
      <name val="Calibri"/>
      <family val="2"/>
      <scheme val="minor"/>
    </font>
    <font>
      <sz val="10"/>
      <color theme="1"/>
      <name val="Calibri"/>
      <family val="2"/>
      <scheme val="minor"/>
    </font>
    <font>
      <i/>
      <sz val="10"/>
      <color theme="1"/>
      <name val="Calibri"/>
      <family val="2"/>
      <scheme val="minor"/>
    </font>
    <font>
      <u/>
      <sz val="10"/>
      <color theme="10"/>
      <name val="Calibri"/>
      <family val="2"/>
    </font>
    <font>
      <i/>
      <sz val="10"/>
      <name val="Calibri"/>
      <family val="2"/>
      <scheme val="minor"/>
    </font>
    <font>
      <b/>
      <sz val="10"/>
      <color theme="4"/>
      <name val="Calibri"/>
      <family val="2"/>
      <scheme val="minor"/>
    </font>
    <font>
      <i/>
      <sz val="10"/>
      <color theme="3"/>
      <name val="Calibri"/>
      <family val="2"/>
      <scheme val="minor"/>
    </font>
    <font>
      <b/>
      <i/>
      <sz val="10"/>
      <color theme="1"/>
      <name val="Calibri"/>
      <family val="2"/>
      <scheme val="minor"/>
    </font>
    <font>
      <b/>
      <vertAlign val="superscript"/>
      <sz val="10"/>
      <color theme="1"/>
      <name val="Calibri"/>
      <family val="2"/>
    </font>
    <font>
      <vertAlign val="superscript"/>
      <sz val="10"/>
      <color theme="1"/>
      <name val="Calibri"/>
      <family val="2"/>
    </font>
    <font>
      <b/>
      <sz val="10"/>
      <name val="Calibri"/>
      <family val="2"/>
    </font>
    <font>
      <b/>
      <sz val="10"/>
      <color indexed="8"/>
      <name val="Calibri"/>
      <family val="2"/>
    </font>
    <font>
      <b/>
      <i/>
      <sz val="10"/>
      <name val="Calibri"/>
      <family val="2"/>
      <scheme val="minor"/>
    </font>
    <font>
      <i/>
      <sz val="10"/>
      <color theme="1"/>
      <name val="Calibri"/>
      <family val="2"/>
    </font>
    <font>
      <sz val="10"/>
      <color theme="1"/>
      <name val="Calibri"/>
      <family val="2"/>
    </font>
    <font>
      <sz val="10"/>
      <color rgb="FF000000"/>
      <name val="Calibri"/>
      <family val="2"/>
      <scheme val="minor"/>
    </font>
    <font>
      <b/>
      <sz val="10"/>
      <color rgb="FF000000"/>
      <name val="Calibri"/>
      <family val="2"/>
      <scheme val="minor"/>
    </font>
    <font>
      <i/>
      <sz val="10"/>
      <color rgb="FF000000"/>
      <name val="Calibri"/>
      <family val="2"/>
      <scheme val="minor"/>
    </font>
    <font>
      <vertAlign val="superscript"/>
      <sz val="10"/>
      <color rgb="FF000000"/>
      <name val="Calibri"/>
      <family val="2"/>
    </font>
    <font>
      <b/>
      <i/>
      <sz val="10"/>
      <color rgb="FF000000"/>
      <name val="Calibri"/>
      <family val="2"/>
      <scheme val="minor"/>
    </font>
    <font>
      <vertAlign val="superscript"/>
      <sz val="10"/>
      <color rgb="FF000000"/>
      <name val="Calibri"/>
      <family val="2"/>
      <scheme val="minor"/>
    </font>
    <font>
      <b/>
      <vertAlign val="superscript"/>
      <sz val="10"/>
      <color theme="0"/>
      <name val="Calibri"/>
      <family val="2"/>
    </font>
    <font>
      <u/>
      <sz val="10"/>
      <name val="Calibri"/>
      <family val="2"/>
    </font>
    <font>
      <b/>
      <i/>
      <sz val="10"/>
      <name val="Calibri"/>
      <family val="2"/>
    </font>
    <font>
      <b/>
      <vertAlign val="superscript"/>
      <sz val="10"/>
      <name val="Calibri"/>
      <family val="2"/>
    </font>
    <font>
      <b/>
      <i/>
      <sz val="10"/>
      <color theme="0" tint="-0.499984740745262"/>
      <name val="Calibri"/>
      <family val="2"/>
      <scheme val="minor"/>
    </font>
    <font>
      <i/>
      <sz val="10"/>
      <color theme="0" tint="-0.499984740745262"/>
      <name val="Calibri"/>
      <family val="2"/>
      <scheme val="minor"/>
    </font>
    <font>
      <b/>
      <sz val="10"/>
      <color rgb="FF7F631E"/>
      <name val="Calibri"/>
      <family val="2"/>
    </font>
    <font>
      <b/>
      <sz val="10"/>
      <color theme="0"/>
      <name val="Calibri"/>
      <family val="2"/>
    </font>
    <font>
      <b/>
      <sz val="10"/>
      <color rgb="FF000000"/>
      <name val="Calibri"/>
      <family val="2"/>
    </font>
    <font>
      <sz val="10"/>
      <color rgb="FF000000"/>
      <name val="Calibri"/>
      <family val="2"/>
    </font>
    <font>
      <sz val="10"/>
      <name val="Calibri"/>
      <family val="2"/>
    </font>
    <font>
      <i/>
      <sz val="10"/>
      <name val="Calibri"/>
      <family val="2"/>
    </font>
  </fonts>
  <fills count="8">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rgb="FFAA8529"/>
        <bgColor indexed="64"/>
      </patternFill>
    </fill>
    <fill>
      <patternFill patternType="solid">
        <fgColor rgb="FFE7D29E"/>
        <bgColor indexed="64"/>
      </patternFill>
    </fill>
    <fill>
      <patternFill patternType="solid">
        <fgColor rgb="FFFFFFFF"/>
        <bgColor indexed="64"/>
      </patternFill>
    </fill>
    <fill>
      <patternFill patternType="solid">
        <fgColor theme="4" tint="0.59999389629810485"/>
        <bgColor indexed="64"/>
      </patternFill>
    </fill>
  </fills>
  <borders count="65">
    <border>
      <left/>
      <right/>
      <top/>
      <bottom/>
      <diagonal/>
    </border>
    <border>
      <left style="thin">
        <color theme="4"/>
      </left>
      <right/>
      <top style="thin">
        <color theme="4"/>
      </top>
      <bottom/>
      <diagonal/>
    </border>
    <border>
      <left style="thin">
        <color theme="4"/>
      </left>
      <right/>
      <top/>
      <bottom/>
      <diagonal/>
    </border>
    <border>
      <left style="thin">
        <color theme="0"/>
      </left>
      <right style="thin">
        <color theme="0"/>
      </right>
      <top style="thin">
        <color theme="0"/>
      </top>
      <bottom/>
      <diagonal/>
    </border>
    <border>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0"/>
      </left>
      <right style="thin">
        <color theme="0"/>
      </right>
      <top style="thin">
        <color theme="4"/>
      </top>
      <bottom/>
      <diagonal/>
    </border>
    <border>
      <left style="thin">
        <color theme="0"/>
      </left>
      <right style="thin">
        <color theme="4"/>
      </right>
      <top style="thin">
        <color theme="4"/>
      </top>
      <bottom/>
      <diagonal/>
    </border>
    <border>
      <left/>
      <right/>
      <top/>
      <bottom style="thin">
        <color theme="4"/>
      </bottom>
      <diagonal/>
    </border>
    <border>
      <left/>
      <right style="thin">
        <color theme="4"/>
      </right>
      <top/>
      <bottom style="thin">
        <color theme="4"/>
      </bottom>
      <diagonal/>
    </border>
    <border>
      <left style="thin">
        <color theme="0"/>
      </left>
      <right style="thin">
        <color theme="4"/>
      </right>
      <top style="thin">
        <color theme="0"/>
      </top>
      <bottom/>
      <diagonal/>
    </border>
    <border>
      <left style="thin">
        <color rgb="FFAA8529"/>
      </left>
      <right/>
      <top/>
      <bottom/>
      <diagonal/>
    </border>
    <border>
      <left/>
      <right style="thin">
        <color rgb="FFAA8529"/>
      </right>
      <top/>
      <bottom/>
      <diagonal/>
    </border>
    <border>
      <left style="thin">
        <color rgb="FFAA8529"/>
      </left>
      <right/>
      <top/>
      <bottom style="thin">
        <color rgb="FFAA8529"/>
      </bottom>
      <diagonal/>
    </border>
    <border>
      <left/>
      <right/>
      <top/>
      <bottom style="thin">
        <color rgb="FFAA8529"/>
      </bottom>
      <diagonal/>
    </border>
    <border>
      <left/>
      <right style="thin">
        <color rgb="FFAA8529"/>
      </right>
      <top/>
      <bottom style="thin">
        <color rgb="FFAA8529"/>
      </bottom>
      <diagonal/>
    </border>
    <border>
      <left style="thin">
        <color theme="0"/>
      </left>
      <right/>
      <top style="thin">
        <color rgb="FFAA8529"/>
      </top>
      <bottom/>
      <diagonal/>
    </border>
    <border>
      <left style="thin">
        <color rgb="FFAA8529"/>
      </left>
      <right style="thin">
        <color theme="0"/>
      </right>
      <top style="thin">
        <color rgb="FFAA8529"/>
      </top>
      <bottom style="thin">
        <color rgb="FFAA8529"/>
      </bottom>
      <diagonal/>
    </border>
    <border>
      <left style="thin">
        <color theme="0"/>
      </left>
      <right style="thin">
        <color theme="0"/>
      </right>
      <top style="thin">
        <color rgb="FFAA8529"/>
      </top>
      <bottom style="thin">
        <color rgb="FFAA8529"/>
      </bottom>
      <diagonal/>
    </border>
    <border>
      <left style="thin">
        <color theme="0"/>
      </left>
      <right style="thin">
        <color rgb="FFAA8529"/>
      </right>
      <top style="thin">
        <color rgb="FFAA8529"/>
      </top>
      <bottom style="thin">
        <color rgb="FFAA8529"/>
      </bottom>
      <diagonal/>
    </border>
    <border>
      <left style="thin">
        <color theme="0"/>
      </left>
      <right style="thin">
        <color theme="0"/>
      </right>
      <top style="thin">
        <color rgb="FFAA8529"/>
      </top>
      <bottom/>
      <diagonal/>
    </border>
    <border>
      <left style="thin">
        <color rgb="FFAA8529"/>
      </left>
      <right style="thin">
        <color theme="0"/>
      </right>
      <top style="thin">
        <color rgb="FFAA8529"/>
      </top>
      <bottom/>
      <diagonal/>
    </border>
    <border>
      <left/>
      <right style="thin">
        <color theme="0"/>
      </right>
      <top style="thin">
        <color rgb="FFAA8529"/>
      </top>
      <bottom/>
      <diagonal/>
    </border>
    <border>
      <left style="thin">
        <color theme="0"/>
      </left>
      <right style="thin">
        <color rgb="FFAA8529"/>
      </right>
      <top style="thin">
        <color rgb="FFAA8529"/>
      </top>
      <bottom/>
      <diagonal/>
    </border>
    <border>
      <left style="thin">
        <color rgb="FFAA8529"/>
      </left>
      <right style="thin">
        <color theme="0"/>
      </right>
      <top style="thin">
        <color rgb="FFAA8529"/>
      </top>
      <bottom style="thin">
        <color theme="0"/>
      </bottom>
      <diagonal/>
    </border>
    <border>
      <left style="thin">
        <color theme="0"/>
      </left>
      <right style="thin">
        <color theme="0"/>
      </right>
      <top style="thin">
        <color rgb="FFAA8529"/>
      </top>
      <bottom style="thin">
        <color theme="0"/>
      </bottom>
      <diagonal/>
    </border>
    <border>
      <left style="thin">
        <color theme="0"/>
      </left>
      <right style="thin">
        <color rgb="FFAA8529"/>
      </right>
      <top style="thin">
        <color rgb="FFAA8529"/>
      </top>
      <bottom style="thin">
        <color theme="0"/>
      </bottom>
      <diagonal/>
    </border>
    <border>
      <left style="thin">
        <color rgb="FFAA8529"/>
      </left>
      <right style="thin">
        <color theme="0"/>
      </right>
      <top style="thin">
        <color theme="0"/>
      </top>
      <bottom/>
      <diagonal/>
    </border>
    <border>
      <left style="thin">
        <color theme="0"/>
      </left>
      <right style="thin">
        <color rgb="FFAA8529"/>
      </right>
      <top style="thin">
        <color theme="0"/>
      </top>
      <bottom/>
      <diagonal/>
    </border>
    <border>
      <left style="thin">
        <color rgb="FFAA8529"/>
      </left>
      <right/>
      <top style="thin">
        <color theme="4"/>
      </top>
      <bottom/>
      <diagonal/>
    </border>
    <border>
      <left style="thin">
        <color theme="4"/>
      </left>
      <right/>
      <top style="thin">
        <color theme="4"/>
      </top>
      <bottom style="thin">
        <color theme="4"/>
      </bottom>
      <diagonal/>
    </border>
    <border>
      <left style="thin">
        <color theme="0"/>
      </left>
      <right/>
      <top style="thin">
        <color theme="4"/>
      </top>
      <bottom style="thin">
        <color theme="4"/>
      </bottom>
      <diagonal/>
    </border>
    <border>
      <left/>
      <right style="thin">
        <color theme="0"/>
      </right>
      <top style="thin">
        <color theme="4"/>
      </top>
      <bottom style="thin">
        <color theme="4"/>
      </bottom>
      <diagonal/>
    </border>
    <border>
      <left/>
      <right style="thin">
        <color rgb="FFAA8529"/>
      </right>
      <top/>
      <bottom style="thin">
        <color theme="4"/>
      </bottom>
      <diagonal/>
    </border>
    <border>
      <left style="thin">
        <color rgb="FFAA8529"/>
      </left>
      <right/>
      <top style="thin">
        <color rgb="FFAA8529"/>
      </top>
      <bottom/>
      <diagonal/>
    </border>
    <border>
      <left/>
      <right style="thin">
        <color rgb="FFAA8529"/>
      </right>
      <top style="thin">
        <color rgb="FFAA8529"/>
      </top>
      <bottom/>
      <diagonal/>
    </border>
    <border>
      <left style="thin">
        <color theme="4"/>
      </left>
      <right style="thin">
        <color theme="0"/>
      </right>
      <top style="thin">
        <color theme="4"/>
      </top>
      <bottom style="thin">
        <color rgb="FFAA8529"/>
      </bottom>
      <diagonal/>
    </border>
    <border>
      <left style="thin">
        <color theme="0"/>
      </left>
      <right style="thin">
        <color theme="0"/>
      </right>
      <top style="thin">
        <color theme="4"/>
      </top>
      <bottom style="thin">
        <color rgb="FFAA8529"/>
      </bottom>
      <diagonal/>
    </border>
    <border>
      <left style="thin">
        <color theme="0"/>
      </left>
      <right style="thin">
        <color theme="4"/>
      </right>
      <top style="thin">
        <color theme="4"/>
      </top>
      <bottom style="thin">
        <color rgb="FFAA8529"/>
      </bottom>
      <diagonal/>
    </border>
    <border>
      <left/>
      <right style="dashed">
        <color theme="4"/>
      </right>
      <top style="thin">
        <color theme="4"/>
      </top>
      <bottom/>
      <diagonal/>
    </border>
    <border>
      <left/>
      <right style="dashed">
        <color theme="4"/>
      </right>
      <top/>
      <bottom/>
      <diagonal/>
    </border>
    <border>
      <left/>
      <right style="dashed">
        <color theme="4"/>
      </right>
      <top/>
      <bottom style="thin">
        <color theme="4"/>
      </bottom>
      <diagonal/>
    </border>
    <border>
      <left style="thin">
        <color theme="0"/>
      </left>
      <right style="thin">
        <color theme="4"/>
      </right>
      <top/>
      <bottom/>
      <diagonal/>
    </border>
    <border>
      <left style="thin">
        <color theme="0"/>
      </left>
      <right/>
      <top style="thin">
        <color theme="4"/>
      </top>
      <bottom style="thin">
        <color theme="0"/>
      </bottom>
      <diagonal/>
    </border>
    <border>
      <left/>
      <right style="thin">
        <color theme="0"/>
      </right>
      <top style="thin">
        <color theme="4"/>
      </top>
      <bottom style="thin">
        <color theme="0"/>
      </bottom>
      <diagonal/>
    </border>
    <border>
      <left style="thin">
        <color theme="4"/>
      </left>
      <right style="thin">
        <color theme="0"/>
      </right>
      <top style="thin">
        <color theme="4"/>
      </top>
      <bottom/>
      <diagonal/>
    </border>
    <border>
      <left/>
      <right/>
      <top style="thin">
        <color theme="4"/>
      </top>
      <bottom style="thin">
        <color theme="0"/>
      </bottom>
      <diagonal/>
    </border>
    <border>
      <left/>
      <right style="thin">
        <color theme="4"/>
      </right>
      <top style="thin">
        <color theme="4"/>
      </top>
      <bottom style="thin">
        <color theme="0"/>
      </bottom>
      <diagonal/>
    </border>
    <border>
      <left style="thin">
        <color theme="4"/>
      </left>
      <right/>
      <top style="thin">
        <color theme="4"/>
      </top>
      <bottom style="thin">
        <color rgb="FFAA8529"/>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0"/>
      </left>
      <right/>
      <top style="thin">
        <color theme="4"/>
      </top>
      <bottom style="thin">
        <color rgb="FFAA8529"/>
      </bottom>
      <diagonal/>
    </border>
    <border>
      <left/>
      <right style="thin">
        <color theme="0"/>
      </right>
      <top style="thin">
        <color theme="4"/>
      </top>
      <bottom style="thin">
        <color rgb="FFAA8529"/>
      </bottom>
      <diagonal/>
    </border>
    <border>
      <left style="thin">
        <color theme="4"/>
      </left>
      <right style="thin">
        <color theme="4"/>
      </right>
      <top style="thin">
        <color theme="4"/>
      </top>
      <bottom style="thin">
        <color theme="4"/>
      </bottom>
      <diagonal/>
    </border>
    <border>
      <left style="thin">
        <color theme="0"/>
      </left>
      <right/>
      <top style="thin">
        <color theme="4"/>
      </top>
      <bottom/>
      <diagonal/>
    </border>
    <border>
      <left style="thin">
        <color theme="0"/>
      </left>
      <right/>
      <top/>
      <bottom/>
      <diagonal/>
    </border>
    <border>
      <left/>
      <right style="thin">
        <color theme="0"/>
      </right>
      <top/>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right style="thin">
        <color theme="0"/>
      </right>
      <top style="thin">
        <color theme="4"/>
      </top>
      <bottom/>
      <diagonal/>
    </border>
    <border>
      <left/>
      <right style="thin">
        <color theme="4"/>
      </right>
      <top/>
      <bottom style="thin">
        <color rgb="FFAA8529"/>
      </bottom>
      <diagonal/>
    </border>
  </borders>
  <cellStyleXfs count="5">
    <xf numFmtId="0" fontId="0" fillId="0" borderId="0"/>
    <xf numFmtId="0" fontId="1" fillId="0" borderId="0" applyNumberFormat="0" applyFill="0" applyBorder="0" applyAlignment="0" applyProtection="0">
      <alignment vertical="top"/>
      <protection locked="0"/>
    </xf>
    <xf numFmtId="9" fontId="3" fillId="0" borderId="0" applyFont="0" applyFill="0" applyBorder="0" applyAlignment="0" applyProtection="0"/>
    <xf numFmtId="0" fontId="6" fillId="0" borderId="0"/>
    <xf numFmtId="0" fontId="8" fillId="0" borderId="0"/>
  </cellStyleXfs>
  <cellXfs count="612">
    <xf numFmtId="0" fontId="0" fillId="0" borderId="0" xfId="0"/>
    <xf numFmtId="0" fontId="5" fillId="0" borderId="0" xfId="0" applyFont="1"/>
    <xf numFmtId="0" fontId="0" fillId="0" borderId="0" xfId="0" applyFont="1"/>
    <xf numFmtId="0" fontId="0" fillId="0" borderId="0" xfId="0" applyFont="1" applyAlignment="1">
      <alignment wrapText="1"/>
    </xf>
    <xf numFmtId="166" fontId="2" fillId="0" borderId="0" xfId="0" applyNumberFormat="1" applyFont="1" applyFill="1" applyBorder="1"/>
    <xf numFmtId="166" fontId="9" fillId="0" borderId="0" xfId="0" applyNumberFormat="1" applyFont="1" applyFill="1" applyBorder="1"/>
    <xf numFmtId="164" fontId="0" fillId="0" borderId="0" xfId="0" applyNumberFormat="1" applyFont="1"/>
    <xf numFmtId="164" fontId="0" fillId="0" borderId="0" xfId="2" applyNumberFormat="1" applyFont="1"/>
    <xf numFmtId="3" fontId="0" fillId="0" borderId="0" xfId="0" applyNumberFormat="1" applyFont="1"/>
    <xf numFmtId="0" fontId="5" fillId="0" borderId="0" xfId="0" applyFont="1" applyAlignment="1">
      <alignment horizontal="justify" wrapText="1"/>
    </xf>
    <xf numFmtId="0" fontId="0" fillId="0" borderId="0" xfId="0" applyFont="1" applyAlignment="1">
      <alignment horizontal="justify" wrapText="1"/>
    </xf>
    <xf numFmtId="0" fontId="11" fillId="2" borderId="1" xfId="0" applyFont="1" applyFill="1" applyBorder="1" applyAlignment="1">
      <alignment horizontal="center" vertical="center"/>
    </xf>
    <xf numFmtId="0" fontId="12" fillId="2" borderId="5" xfId="3" applyNumberFormat="1" applyFont="1" applyFill="1" applyBorder="1" applyAlignment="1">
      <alignment horizontal="center" vertical="center" wrapText="1"/>
    </xf>
    <xf numFmtId="0" fontId="12" fillId="2" borderId="6" xfId="3" applyNumberFormat="1" applyFont="1" applyFill="1" applyBorder="1" applyAlignment="1">
      <alignment horizontal="center" vertical="center" wrapText="1"/>
    </xf>
    <xf numFmtId="0" fontId="13" fillId="3" borderId="2" xfId="0" applyFont="1" applyFill="1" applyBorder="1" applyAlignment="1">
      <alignment horizontal="left" indent="1"/>
    </xf>
    <xf numFmtId="168" fontId="14" fillId="3" borderId="0" xfId="0" applyNumberFormat="1" applyFont="1" applyFill="1" applyBorder="1" applyAlignment="1">
      <alignment horizontal="right"/>
    </xf>
    <xf numFmtId="168" fontId="14" fillId="3" borderId="4" xfId="0" applyNumberFormat="1" applyFont="1" applyFill="1" applyBorder="1" applyAlignment="1">
      <alignment horizontal="right"/>
    </xf>
    <xf numFmtId="0" fontId="13" fillId="0" borderId="2" xfId="0" applyFont="1" applyFill="1" applyBorder="1" applyAlignment="1">
      <alignment horizontal="left" indent="2"/>
    </xf>
    <xf numFmtId="168" fontId="15" fillId="0" borderId="0" xfId="0" applyNumberFormat="1" applyFont="1" applyFill="1" applyBorder="1" applyAlignment="1">
      <alignment horizontal="right"/>
    </xf>
    <xf numFmtId="168" fontId="15" fillId="0" borderId="4" xfId="0" applyNumberFormat="1" applyFont="1" applyFill="1" applyBorder="1" applyAlignment="1">
      <alignment horizontal="right"/>
    </xf>
    <xf numFmtId="164" fontId="16" fillId="0" borderId="4" xfId="2" applyNumberFormat="1" applyFont="1" applyFill="1" applyBorder="1" applyAlignment="1">
      <alignment horizontal="right"/>
    </xf>
    <xf numFmtId="164" fontId="16" fillId="0" borderId="0" xfId="2" applyNumberFormat="1" applyFont="1" applyFill="1" applyBorder="1" applyAlignment="1">
      <alignment horizontal="right"/>
    </xf>
    <xf numFmtId="164" fontId="16" fillId="3" borderId="0" xfId="2" applyNumberFormat="1" applyFont="1" applyFill="1" applyBorder="1" applyAlignment="1">
      <alignment horizontal="right"/>
    </xf>
    <xf numFmtId="164" fontId="16" fillId="3" borderId="4" xfId="2" applyNumberFormat="1" applyFont="1" applyFill="1" applyBorder="1" applyAlignment="1">
      <alignment horizontal="right"/>
    </xf>
    <xf numFmtId="168" fontId="15" fillId="3" borderId="0" xfId="0" applyNumberFormat="1" applyFont="1" applyFill="1" applyBorder="1" applyAlignment="1">
      <alignment horizontal="right"/>
    </xf>
    <xf numFmtId="168" fontId="15" fillId="3" borderId="4" xfId="0" applyNumberFormat="1" applyFont="1" applyFill="1" applyBorder="1" applyAlignment="1">
      <alignment horizontal="right"/>
    </xf>
    <xf numFmtId="0" fontId="13" fillId="0" borderId="2" xfId="0" applyFont="1" applyFill="1" applyBorder="1" applyAlignment="1">
      <alignment horizontal="right" vertical="center"/>
    </xf>
    <xf numFmtId="168" fontId="13" fillId="0" borderId="8" xfId="0" applyNumberFormat="1" applyFont="1" applyFill="1" applyBorder="1" applyAlignment="1">
      <alignment horizontal="right" vertical="center"/>
    </xf>
    <xf numFmtId="168" fontId="13" fillId="0" borderId="9" xfId="0" applyNumberFormat="1" applyFont="1" applyFill="1" applyBorder="1" applyAlignment="1">
      <alignment horizontal="right" vertical="center"/>
    </xf>
    <xf numFmtId="0" fontId="13" fillId="0" borderId="7" xfId="0" applyFont="1" applyFill="1" applyBorder="1" applyAlignment="1">
      <alignment horizontal="right"/>
    </xf>
    <xf numFmtId="168" fontId="15" fillId="0" borderId="8" xfId="0" applyNumberFormat="1" applyFont="1" applyFill="1" applyBorder="1" applyAlignment="1">
      <alignment horizontal="right"/>
    </xf>
    <xf numFmtId="164" fontId="16" fillId="0" borderId="13" xfId="2" applyNumberFormat="1" applyFont="1" applyFill="1" applyBorder="1" applyAlignment="1">
      <alignment horizontal="right"/>
    </xf>
    <xf numFmtId="168" fontId="13" fillId="0" borderId="13" xfId="0" applyNumberFormat="1" applyFont="1" applyFill="1" applyBorder="1" applyAlignment="1">
      <alignment horizontal="right" vertical="center"/>
    </xf>
    <xf numFmtId="0" fontId="5" fillId="0" borderId="0" xfId="0" applyFont="1" applyAlignment="1">
      <alignment wrapText="1"/>
    </xf>
    <xf numFmtId="0" fontId="15" fillId="0" borderId="0" xfId="0" applyFont="1"/>
    <xf numFmtId="0" fontId="15" fillId="0" borderId="0" xfId="0" applyFont="1" applyBorder="1"/>
    <xf numFmtId="0" fontId="13" fillId="3" borderId="57" xfId="0" applyFont="1" applyFill="1" applyBorder="1" applyAlignment="1">
      <alignment horizontal="left" indent="1"/>
    </xf>
    <xf numFmtId="0" fontId="14" fillId="3" borderId="34" xfId="0" applyFont="1" applyFill="1" applyBorder="1" applyAlignment="1">
      <alignment horizontal="center" wrapText="1"/>
    </xf>
    <xf numFmtId="0" fontId="14" fillId="3" borderId="57" xfId="0" applyFont="1" applyFill="1" applyBorder="1" applyAlignment="1">
      <alignment horizontal="center" wrapText="1"/>
    </xf>
    <xf numFmtId="0" fontId="13" fillId="0" borderId="53" xfId="0" applyFont="1" applyFill="1" applyBorder="1" applyAlignment="1">
      <alignment horizontal="left" indent="2"/>
    </xf>
    <xf numFmtId="168" fontId="15" fillId="0" borderId="2" xfId="0" applyNumberFormat="1" applyFont="1" applyFill="1" applyBorder="1" applyAlignment="1">
      <alignment horizontal="right"/>
    </xf>
    <xf numFmtId="164" fontId="16" fillId="0" borderId="2" xfId="2" applyNumberFormat="1" applyFont="1" applyFill="1" applyBorder="1" applyAlignment="1">
      <alignment horizontal="right"/>
    </xf>
    <xf numFmtId="164" fontId="15" fillId="0" borderId="4" xfId="2" applyNumberFormat="1" applyFont="1" applyFill="1" applyBorder="1" applyAlignment="1">
      <alignment horizontal="right"/>
    </xf>
    <xf numFmtId="164" fontId="16" fillId="0" borderId="7" xfId="2" applyNumberFormat="1" applyFont="1" applyFill="1" applyBorder="1" applyAlignment="1">
      <alignment horizontal="right"/>
    </xf>
    <xf numFmtId="164" fontId="16" fillId="0" borderId="12" xfId="2" applyNumberFormat="1" applyFont="1" applyFill="1" applyBorder="1" applyAlignment="1">
      <alignment horizontal="right"/>
    </xf>
    <xf numFmtId="164" fontId="15" fillId="0" borderId="13" xfId="2" applyNumberFormat="1" applyFont="1" applyFill="1" applyBorder="1" applyAlignment="1">
      <alignment horizontal="right"/>
    </xf>
    <xf numFmtId="0" fontId="13" fillId="0" borderId="54" xfId="0" applyFont="1" applyFill="1" applyBorder="1" applyAlignment="1">
      <alignment horizontal="right"/>
    </xf>
    <xf numFmtId="168" fontId="15" fillId="0" borderId="7" xfId="0" applyNumberFormat="1" applyFont="1" applyFill="1" applyBorder="1" applyAlignment="1">
      <alignment horizontal="right"/>
    </xf>
    <xf numFmtId="168" fontId="15" fillId="0" borderId="12" xfId="0" applyNumberFormat="1" applyFont="1" applyFill="1" applyBorder="1" applyAlignment="1">
      <alignment horizontal="right"/>
    </xf>
    <xf numFmtId="168" fontId="15" fillId="0" borderId="13" xfId="0" applyNumberFormat="1" applyFont="1" applyFill="1" applyBorder="1" applyAlignment="1">
      <alignment horizontal="right"/>
    </xf>
    <xf numFmtId="0" fontId="15" fillId="0" borderId="0" xfId="0" applyFont="1" applyAlignment="1">
      <alignment horizontal="justify" wrapText="1"/>
    </xf>
    <xf numFmtId="0" fontId="5" fillId="0" borderId="0" xfId="0" applyFont="1" applyAlignment="1">
      <alignment horizontal="justify" wrapText="1"/>
    </xf>
    <xf numFmtId="0" fontId="18" fillId="3" borderId="2" xfId="0" applyFont="1" applyFill="1" applyBorder="1" applyAlignment="1">
      <alignment horizontal="left" indent="1"/>
    </xf>
    <xf numFmtId="168" fontId="15" fillId="0" borderId="0" xfId="0" applyNumberFormat="1" applyFont="1" applyBorder="1"/>
    <xf numFmtId="168" fontId="15" fillId="0" borderId="5" xfId="0" applyNumberFormat="1" applyFont="1" applyFill="1" applyBorder="1" applyAlignment="1">
      <alignment horizontal="right"/>
    </xf>
    <xf numFmtId="168" fontId="15" fillId="0" borderId="6" xfId="0" applyNumberFormat="1" applyFont="1" applyFill="1" applyBorder="1" applyAlignment="1">
      <alignment horizontal="right"/>
    </xf>
    <xf numFmtId="0" fontId="13" fillId="0" borderId="7" xfId="0" applyFont="1" applyFill="1" applyBorder="1" applyAlignment="1">
      <alignment horizontal="right" vertical="center"/>
    </xf>
    <xf numFmtId="0" fontId="19" fillId="0" borderId="0" xfId="0" applyFont="1" applyAlignment="1">
      <alignment wrapText="1"/>
    </xf>
    <xf numFmtId="0" fontId="14" fillId="3" borderId="2" xfId="0" applyFont="1" applyFill="1" applyBorder="1" applyAlignment="1">
      <alignment horizontal="left" indent="1"/>
    </xf>
    <xf numFmtId="0" fontId="14" fillId="3" borderId="0" xfId="0" applyFont="1" applyFill="1" applyBorder="1" applyAlignment="1">
      <alignment horizontal="left" indent="1"/>
    </xf>
    <xf numFmtId="0" fontId="15" fillId="0" borderId="1" xfId="0" applyFont="1" applyBorder="1" applyAlignment="1">
      <alignment horizontal="left" indent="2"/>
    </xf>
    <xf numFmtId="3" fontId="15" fillId="0" borderId="5" xfId="0" applyNumberFormat="1" applyFont="1" applyBorder="1"/>
    <xf numFmtId="164" fontId="20" fillId="0" borderId="5" xfId="2" applyNumberFormat="1" applyFont="1" applyBorder="1"/>
    <xf numFmtId="164" fontId="20" fillId="0" borderId="6" xfId="2" applyNumberFormat="1" applyFont="1" applyBorder="1"/>
    <xf numFmtId="0" fontId="15" fillId="0" borderId="2" xfId="0" applyFont="1" applyBorder="1" applyAlignment="1">
      <alignment horizontal="left" indent="2"/>
    </xf>
    <xf numFmtId="3" fontId="15" fillId="0" borderId="0" xfId="0" applyNumberFormat="1" applyFont="1" applyBorder="1"/>
    <xf numFmtId="164" fontId="20" fillId="0" borderId="0" xfId="2" applyNumberFormat="1" applyFont="1" applyBorder="1"/>
    <xf numFmtId="164" fontId="20" fillId="0" borderId="4" xfId="2" applyNumberFormat="1" applyFont="1" applyBorder="1"/>
    <xf numFmtId="3" fontId="15" fillId="0" borderId="12" xfId="0" applyNumberFormat="1" applyFont="1" applyBorder="1"/>
    <xf numFmtId="164" fontId="20" fillId="0" borderId="12" xfId="2" applyNumberFormat="1" applyFont="1" applyBorder="1"/>
    <xf numFmtId="164" fontId="20" fillId="0" borderId="13" xfId="2" applyNumberFormat="1" applyFont="1" applyBorder="1"/>
    <xf numFmtId="164" fontId="20" fillId="0" borderId="12" xfId="2" applyNumberFormat="1" applyFont="1" applyFill="1" applyBorder="1" applyAlignment="1">
      <alignment horizontal="right"/>
    </xf>
    <xf numFmtId="164" fontId="20" fillId="0" borderId="13" xfId="2" applyNumberFormat="1" applyFont="1" applyFill="1" applyBorder="1" applyAlignment="1">
      <alignment horizontal="right"/>
    </xf>
    <xf numFmtId="0" fontId="17" fillId="0" borderId="0" xfId="1" applyFont="1" applyAlignment="1" applyProtection="1">
      <alignment wrapText="1"/>
    </xf>
    <xf numFmtId="0" fontId="15" fillId="4" borderId="40" xfId="0" applyFont="1" applyFill="1" applyBorder="1"/>
    <xf numFmtId="0" fontId="15" fillId="4" borderId="2" xfId="0" applyFont="1" applyFill="1" applyBorder="1"/>
    <xf numFmtId="0" fontId="12" fillId="4" borderId="3" xfId="0" applyFont="1" applyFill="1" applyBorder="1" applyAlignment="1">
      <alignment horizontal="center"/>
    </xf>
    <xf numFmtId="0" fontId="12" fillId="4" borderId="14" xfId="0" applyFont="1" applyFill="1" applyBorder="1" applyAlignment="1">
      <alignment horizontal="center"/>
    </xf>
    <xf numFmtId="0" fontId="15" fillId="0" borderId="2" xfId="0" quotePrefix="1" applyFont="1" applyBorder="1" applyAlignment="1">
      <alignment horizontal="left" wrapText="1" indent="1"/>
    </xf>
    <xf numFmtId="0" fontId="11" fillId="5" borderId="2" xfId="0" applyFont="1" applyFill="1" applyBorder="1" applyAlignment="1">
      <alignment horizontal="left" wrapText="1"/>
    </xf>
    <xf numFmtId="3" fontId="15" fillId="3" borderId="0" xfId="0" applyNumberFormat="1" applyFont="1" applyFill="1" applyBorder="1"/>
    <xf numFmtId="164" fontId="16" fillId="3" borderId="4" xfId="2" applyNumberFormat="1" applyFont="1" applyFill="1" applyBorder="1"/>
    <xf numFmtId="164" fontId="16" fillId="0" borderId="4" xfId="2" applyNumberFormat="1" applyFont="1" applyBorder="1"/>
    <xf numFmtId="0" fontId="15" fillId="0" borderId="2" xfId="0" applyFont="1" applyBorder="1" applyAlignment="1">
      <alignment horizontal="right" wrapText="1" indent="1"/>
    </xf>
    <xf numFmtId="0" fontId="15" fillId="0" borderId="2" xfId="0" applyFont="1" applyBorder="1" applyAlignment="1">
      <alignment horizontal="right" indent="1"/>
    </xf>
    <xf numFmtId="0" fontId="11" fillId="5" borderId="7" xfId="0" applyFont="1" applyFill="1" applyBorder="1" applyAlignment="1">
      <alignment horizontal="left" wrapText="1"/>
    </xf>
    <xf numFmtId="3" fontId="15" fillId="3" borderId="12" xfId="0" applyNumberFormat="1" applyFont="1" applyFill="1" applyBorder="1"/>
    <xf numFmtId="0" fontId="12" fillId="4" borderId="47" xfId="0" applyFont="1" applyFill="1" applyBorder="1" applyAlignment="1">
      <alignment horizontal="center" wrapText="1"/>
    </xf>
    <xf numFmtId="0" fontId="15" fillId="4" borderId="52" xfId="0" applyFont="1" applyFill="1" applyBorder="1"/>
    <xf numFmtId="0" fontId="12" fillId="4" borderId="10" xfId="0" applyFont="1" applyFill="1" applyBorder="1" applyAlignment="1">
      <alignment horizontal="center" wrapText="1"/>
    </xf>
    <xf numFmtId="0" fontId="12" fillId="4" borderId="58" xfId="0" applyFont="1" applyFill="1" applyBorder="1" applyAlignment="1">
      <alignment horizontal="center" wrapText="1"/>
    </xf>
    <xf numFmtId="0" fontId="15" fillId="0" borderId="2" xfId="0" applyFont="1" applyBorder="1" applyAlignment="1">
      <alignment horizontal="left" indent="1"/>
    </xf>
    <xf numFmtId="0" fontId="15" fillId="0" borderId="2" xfId="0" applyFont="1" applyBorder="1" applyAlignment="1">
      <alignment horizontal="left" wrapText="1" indent="1"/>
    </xf>
    <xf numFmtId="0" fontId="15" fillId="3" borderId="4" xfId="0" applyFont="1" applyFill="1" applyBorder="1"/>
    <xf numFmtId="0" fontId="15" fillId="0" borderId="0" xfId="0" applyFont="1" applyAlignment="1">
      <alignment wrapText="1"/>
    </xf>
    <xf numFmtId="3" fontId="11" fillId="3" borderId="12" xfId="0" applyNumberFormat="1" applyFont="1" applyFill="1" applyBorder="1"/>
    <xf numFmtId="0" fontId="12" fillId="4" borderId="11" xfId="0" applyFont="1" applyFill="1" applyBorder="1" applyAlignment="1">
      <alignment horizontal="center" wrapText="1"/>
    </xf>
    <xf numFmtId="3" fontId="11" fillId="3" borderId="0" xfId="0" applyNumberFormat="1" applyFont="1" applyFill="1" applyBorder="1"/>
    <xf numFmtId="0" fontId="15" fillId="4" borderId="49" xfId="0" applyFont="1" applyFill="1" applyBorder="1"/>
    <xf numFmtId="0" fontId="11" fillId="7" borderId="2" xfId="0" applyFont="1" applyFill="1" applyBorder="1" applyAlignment="1">
      <alignment horizontal="left" wrapText="1"/>
    </xf>
    <xf numFmtId="0" fontId="11" fillId="7" borderId="0" xfId="0" applyFont="1" applyFill="1" applyBorder="1" applyAlignment="1">
      <alignment horizontal="right" wrapText="1"/>
    </xf>
    <xf numFmtId="168" fontId="14" fillId="7" borderId="4" xfId="4" applyNumberFormat="1" applyFont="1" applyFill="1" applyBorder="1"/>
    <xf numFmtId="0" fontId="15" fillId="0" borderId="0" xfId="0" applyFont="1" applyBorder="1" applyAlignment="1"/>
    <xf numFmtId="0" fontId="14" fillId="0" borderId="4" xfId="0" applyFont="1" applyFill="1" applyBorder="1"/>
    <xf numFmtId="0" fontId="15" fillId="0" borderId="2" xfId="0" applyFont="1" applyBorder="1" applyAlignment="1">
      <alignment horizontal="left" wrapText="1" indent="2"/>
    </xf>
    <xf numFmtId="0" fontId="15" fillId="0" borderId="0" xfId="0" applyFont="1" applyBorder="1" applyAlignment="1">
      <alignment wrapText="1"/>
    </xf>
    <xf numFmtId="0" fontId="15" fillId="0" borderId="2" xfId="0" applyFont="1" applyBorder="1" applyAlignment="1">
      <alignment horizontal="left" wrapText="1" indent="4"/>
    </xf>
    <xf numFmtId="168" fontId="13" fillId="0" borderId="4" xfId="4" applyNumberFormat="1" applyFont="1" applyFill="1" applyBorder="1"/>
    <xf numFmtId="0" fontId="11" fillId="7" borderId="0" xfId="0" applyFont="1" applyFill="1" applyBorder="1" applyAlignment="1">
      <alignment wrapText="1"/>
    </xf>
    <xf numFmtId="168" fontId="24" fillId="7" borderId="4" xfId="4" applyNumberFormat="1" applyFont="1" applyFill="1" applyBorder="1" applyAlignment="1">
      <alignment vertical="center"/>
    </xf>
    <xf numFmtId="0" fontId="11" fillId="7" borderId="7" xfId="0" applyFont="1" applyFill="1" applyBorder="1" applyAlignment="1">
      <alignment horizontal="left" wrapText="1"/>
    </xf>
    <xf numFmtId="164" fontId="11" fillId="7" borderId="12" xfId="2" applyNumberFormat="1" applyFont="1" applyFill="1" applyBorder="1" applyAlignment="1">
      <alignment wrapText="1"/>
    </xf>
    <xf numFmtId="164" fontId="25" fillId="7" borderId="13" xfId="2" applyNumberFormat="1" applyFont="1" applyFill="1" applyBorder="1" applyAlignment="1">
      <alignment vertical="center"/>
    </xf>
    <xf numFmtId="0" fontId="15" fillId="0" borderId="4" xfId="0" applyFont="1" applyBorder="1" applyAlignment="1">
      <alignment wrapText="1"/>
    </xf>
    <xf numFmtId="1" fontId="11" fillId="7" borderId="4" xfId="0" applyNumberFormat="1" applyFont="1" applyFill="1" applyBorder="1" applyAlignment="1">
      <alignment wrapText="1"/>
    </xf>
    <xf numFmtId="1" fontId="15" fillId="0" borderId="4" xfId="0" applyNumberFormat="1" applyFont="1" applyBorder="1" applyAlignment="1">
      <alignment wrapText="1"/>
    </xf>
    <xf numFmtId="0" fontId="11" fillId="5" borderId="0" xfId="0" applyFont="1" applyFill="1" applyBorder="1" applyAlignment="1">
      <alignment horizontal="left" wrapText="1"/>
    </xf>
    <xf numFmtId="0" fontId="11" fillId="5" borderId="4" xfId="0" applyFont="1" applyFill="1" applyBorder="1" applyAlignment="1">
      <alignment horizontal="left" wrapText="1"/>
    </xf>
    <xf numFmtId="3" fontId="13" fillId="0" borderId="0" xfId="0" applyNumberFormat="1" applyFont="1" applyBorder="1" applyAlignment="1">
      <alignment vertical="center"/>
    </xf>
    <xf numFmtId="3" fontId="14" fillId="3" borderId="0" xfId="0" applyNumberFormat="1" applyFont="1" applyFill="1" applyBorder="1" applyAlignment="1">
      <alignment horizontal="center" vertical="center"/>
    </xf>
    <xf numFmtId="0" fontId="16" fillId="0" borderId="2" xfId="0" applyFont="1" applyBorder="1" applyAlignment="1">
      <alignment horizontal="left" wrapText="1" indent="1"/>
    </xf>
    <xf numFmtId="3" fontId="13" fillId="0" borderId="12" xfId="0" applyNumberFormat="1" applyFont="1" applyBorder="1" applyAlignment="1">
      <alignment vertical="center"/>
    </xf>
    <xf numFmtId="3" fontId="13" fillId="3" borderId="0" xfId="0" applyNumberFormat="1" applyFont="1" applyFill="1" applyBorder="1" applyAlignment="1">
      <alignment horizontal="right" vertical="center"/>
    </xf>
    <xf numFmtId="0" fontId="28" fillId="0" borderId="2" xfId="0" applyFont="1" applyBorder="1" applyAlignment="1">
      <alignment horizontal="left" wrapText="1" indent="1"/>
    </xf>
    <xf numFmtId="3" fontId="13" fillId="0" borderId="18" xfId="0" applyNumberFormat="1" applyFont="1" applyBorder="1" applyAlignment="1">
      <alignment vertical="center"/>
    </xf>
    <xf numFmtId="5" fontId="14" fillId="3" borderId="0" xfId="0" applyNumberFormat="1" applyFont="1" applyFill="1" applyBorder="1" applyAlignment="1">
      <alignment horizontal="right" vertical="center"/>
    </xf>
    <xf numFmtId="0" fontId="15" fillId="0" borderId="7" xfId="0" applyFont="1" applyBorder="1" applyAlignment="1">
      <alignment horizontal="left" wrapText="1" indent="1"/>
    </xf>
    <xf numFmtId="0" fontId="12" fillId="2" borderId="11" xfId="0" applyFont="1" applyFill="1" applyBorder="1" applyAlignment="1">
      <alignment horizontal="center"/>
    </xf>
    <xf numFmtId="0" fontId="11" fillId="2" borderId="2" xfId="0" applyFont="1" applyFill="1" applyBorder="1" applyAlignment="1">
      <alignment horizontal="center" vertical="center"/>
    </xf>
    <xf numFmtId="0" fontId="11" fillId="3" borderId="2" xfId="0" applyFont="1" applyFill="1" applyBorder="1" applyAlignment="1">
      <alignment vertical="center"/>
    </xf>
    <xf numFmtId="0" fontId="15" fillId="3" borderId="0" xfId="0" applyFont="1" applyFill="1" applyBorder="1" applyAlignment="1">
      <alignment vertical="center"/>
    </xf>
    <xf numFmtId="0" fontId="15" fillId="3" borderId="4" xfId="0" applyFont="1" applyFill="1" applyBorder="1" applyAlignment="1">
      <alignment vertical="center"/>
    </xf>
    <xf numFmtId="168" fontId="15" fillId="0" borderId="0" xfId="0" applyNumberFormat="1" applyFont="1" applyFill="1" applyBorder="1"/>
    <xf numFmtId="168" fontId="15" fillId="0" borderId="4" xfId="0" applyNumberFormat="1" applyFont="1" applyFill="1" applyBorder="1"/>
    <xf numFmtId="0" fontId="21" fillId="3" borderId="2" xfId="0" applyFont="1" applyFill="1" applyBorder="1" applyAlignment="1">
      <alignment vertical="center"/>
    </xf>
    <xf numFmtId="0" fontId="15" fillId="0" borderId="7" xfId="0" applyFont="1" applyBorder="1" applyAlignment="1">
      <alignment horizontal="left" indent="2"/>
    </xf>
    <xf numFmtId="164" fontId="15" fillId="0" borderId="12" xfId="2" applyNumberFormat="1" applyFont="1" applyBorder="1"/>
    <xf numFmtId="0" fontId="12" fillId="2" borderId="58" xfId="0" applyFont="1" applyFill="1" applyBorder="1" applyAlignment="1">
      <alignment horizontal="center"/>
    </xf>
    <xf numFmtId="0" fontId="15" fillId="0" borderId="0" xfId="0" applyFont="1" applyFill="1"/>
    <xf numFmtId="0" fontId="11" fillId="3" borderId="1" xfId="0" applyFont="1" applyFill="1" applyBorder="1" applyAlignment="1">
      <alignment vertical="center"/>
    </xf>
    <xf numFmtId="0" fontId="15" fillId="3" borderId="5" xfId="0" applyFont="1" applyFill="1" applyBorder="1" applyAlignment="1">
      <alignment vertical="center"/>
    </xf>
    <xf numFmtId="0" fontId="15" fillId="3" borderId="6" xfId="0" applyFont="1" applyFill="1" applyBorder="1" applyAlignment="1">
      <alignment vertical="center"/>
    </xf>
    <xf numFmtId="3" fontId="29" fillId="0" borderId="0" xfId="0" applyNumberFormat="1" applyFont="1" applyBorder="1" applyAlignment="1">
      <alignment horizontal="right" vertical="center" wrapText="1"/>
    </xf>
    <xf numFmtId="3" fontId="29" fillId="0" borderId="4" xfId="0" applyNumberFormat="1" applyFont="1" applyBorder="1" applyAlignment="1">
      <alignment horizontal="right" vertical="center" wrapText="1"/>
    </xf>
    <xf numFmtId="0" fontId="30" fillId="5" borderId="0" xfId="0" applyFont="1" applyFill="1" applyBorder="1" applyAlignment="1">
      <alignment horizontal="justify" vertical="center" wrapText="1"/>
    </xf>
    <xf numFmtId="0" fontId="30" fillId="5" borderId="4" xfId="0" applyFont="1" applyFill="1" applyBorder="1" applyAlignment="1">
      <alignment horizontal="justify" vertical="center" wrapText="1"/>
    </xf>
    <xf numFmtId="3" fontId="29" fillId="0" borderId="0" xfId="0" applyNumberFormat="1" applyFont="1" applyBorder="1" applyAlignment="1">
      <alignment horizontal="right" vertical="center"/>
    </xf>
    <xf numFmtId="3" fontId="29" fillId="0" borderId="4" xfId="0" applyNumberFormat="1" applyFont="1" applyBorder="1" applyAlignment="1">
      <alignment horizontal="right" vertical="center"/>
    </xf>
    <xf numFmtId="0" fontId="17" fillId="0" borderId="0" xfId="1" applyFont="1" applyAlignment="1" applyProtection="1"/>
    <xf numFmtId="164" fontId="29" fillId="0" borderId="4" xfId="2" applyNumberFormat="1" applyFont="1" applyBorder="1" applyAlignment="1">
      <alignment horizontal="right" vertical="center" wrapText="1"/>
    </xf>
    <xf numFmtId="164" fontId="29" fillId="0" borderId="13" xfId="2" applyNumberFormat="1" applyFont="1" applyBorder="1" applyAlignment="1">
      <alignment horizontal="right" vertical="center" wrapText="1"/>
    </xf>
    <xf numFmtId="0" fontId="15" fillId="0" borderId="7" xfId="0" applyFont="1" applyBorder="1" applyAlignment="1">
      <alignment horizontal="left" wrapText="1" indent="2"/>
    </xf>
    <xf numFmtId="164" fontId="31" fillId="0" borderId="12" xfId="0" applyNumberFormat="1" applyFont="1" applyBorder="1" applyAlignment="1">
      <alignment horizontal="right" vertical="center" wrapText="1"/>
    </xf>
    <xf numFmtId="164" fontId="31" fillId="0" borderId="4" xfId="0" applyNumberFormat="1" applyFont="1" applyBorder="1" applyAlignment="1">
      <alignment horizontal="right" vertical="center" wrapText="1"/>
    </xf>
    <xf numFmtId="164" fontId="31" fillId="0" borderId="0" xfId="0" applyNumberFormat="1" applyFont="1" applyBorder="1" applyAlignment="1">
      <alignment horizontal="right" vertical="center" wrapText="1"/>
    </xf>
    <xf numFmtId="0" fontId="15" fillId="5" borderId="0" xfId="0" applyFont="1" applyFill="1" applyBorder="1" applyAlignment="1">
      <alignment vertical="center"/>
    </xf>
    <xf numFmtId="0" fontId="11" fillId="3" borderId="2" xfId="0" applyFont="1" applyFill="1" applyBorder="1" applyAlignment="1">
      <alignment vertical="center" wrapText="1"/>
    </xf>
    <xf numFmtId="0" fontId="15" fillId="4" borderId="38" xfId="0" applyFont="1" applyFill="1" applyBorder="1" applyAlignment="1">
      <alignment vertical="center"/>
    </xf>
    <xf numFmtId="0" fontId="12" fillId="4" borderId="24" xfId="0" applyFont="1" applyFill="1" applyBorder="1" applyAlignment="1">
      <alignment horizontal="center" vertical="center"/>
    </xf>
    <xf numFmtId="0" fontId="12" fillId="4" borderId="39" xfId="0" applyFont="1" applyFill="1" applyBorder="1" applyAlignment="1">
      <alignment horizontal="center" vertical="center"/>
    </xf>
    <xf numFmtId="0" fontId="30" fillId="5" borderId="15" xfId="0" applyFont="1" applyFill="1" applyBorder="1" applyAlignment="1">
      <alignment horizontal="left" vertical="center"/>
    </xf>
    <xf numFmtId="0" fontId="15" fillId="5" borderId="0" xfId="0" applyFont="1" applyFill="1" applyBorder="1" applyAlignment="1">
      <alignment horizontal="left" vertical="center" indent="1"/>
    </xf>
    <xf numFmtId="0" fontId="29" fillId="5" borderId="0" xfId="0" applyFont="1" applyFill="1" applyBorder="1" applyAlignment="1">
      <alignment horizontal="left" vertical="center" wrapText="1" indent="1"/>
    </xf>
    <xf numFmtId="0" fontId="15" fillId="5" borderId="16" xfId="0" applyFont="1" applyFill="1" applyBorder="1" applyAlignment="1">
      <alignment horizontal="left" vertical="center" indent="1"/>
    </xf>
    <xf numFmtId="0" fontId="29" fillId="0" borderId="15" xfId="0" applyFont="1" applyBorder="1" applyAlignment="1">
      <alignment horizontal="left" vertical="center" indent="1"/>
    </xf>
    <xf numFmtId="3" fontId="29" fillId="0" borderId="0" xfId="0" applyNumberFormat="1" applyFont="1" applyBorder="1" applyAlignment="1">
      <alignment horizontal="right" vertical="center" indent="1"/>
    </xf>
    <xf numFmtId="3" fontId="29" fillId="0" borderId="0" xfId="0" applyNumberFormat="1" applyFont="1" applyBorder="1" applyAlignment="1">
      <alignment horizontal="right" vertical="center" wrapText="1" indent="1"/>
    </xf>
    <xf numFmtId="0" fontId="29" fillId="0" borderId="16" xfId="0" applyFont="1" applyBorder="1" applyAlignment="1">
      <alignment horizontal="right" vertical="center" indent="1"/>
    </xf>
    <xf numFmtId="0" fontId="29" fillId="0" borderId="15" xfId="0" applyFont="1" applyBorder="1" applyAlignment="1">
      <alignment horizontal="left" vertical="center" wrapText="1" indent="1"/>
    </xf>
    <xf numFmtId="164" fontId="31" fillId="0" borderId="0" xfId="0" applyNumberFormat="1" applyFont="1" applyBorder="1" applyAlignment="1">
      <alignment horizontal="right" vertical="center" indent="1"/>
    </xf>
    <xf numFmtId="164" fontId="31" fillId="0" borderId="0" xfId="0" applyNumberFormat="1" applyFont="1" applyBorder="1" applyAlignment="1">
      <alignment horizontal="right" vertical="center" wrapText="1" indent="1"/>
    </xf>
    <xf numFmtId="164" fontId="31" fillId="0" borderId="16" xfId="0" applyNumberFormat="1" applyFont="1" applyBorder="1" applyAlignment="1">
      <alignment horizontal="right" vertical="center" indent="1"/>
    </xf>
    <xf numFmtId="0" fontId="30" fillId="5" borderId="15" xfId="0" applyFont="1" applyFill="1" applyBorder="1" applyAlignment="1">
      <alignment horizontal="left" vertical="center" wrapText="1"/>
    </xf>
    <xf numFmtId="0" fontId="29" fillId="5" borderId="0" xfId="0" applyFont="1" applyFill="1" applyBorder="1" applyAlignment="1">
      <alignment horizontal="right" vertical="center" wrapText="1" indent="1"/>
    </xf>
    <xf numFmtId="0" fontId="15" fillId="5" borderId="16" xfId="0" applyFont="1" applyFill="1" applyBorder="1" applyAlignment="1">
      <alignment horizontal="right" vertical="center" indent="1"/>
    </xf>
    <xf numFmtId="0" fontId="29" fillId="0" borderId="17" xfId="0" applyFont="1" applyBorder="1" applyAlignment="1">
      <alignment horizontal="left" vertical="center" indent="1"/>
    </xf>
    <xf numFmtId="164" fontId="31" fillId="0" borderId="18" xfId="0" applyNumberFormat="1" applyFont="1" applyBorder="1" applyAlignment="1">
      <alignment horizontal="right" vertical="center" wrapText="1" indent="1"/>
    </xf>
    <xf numFmtId="164" fontId="31" fillId="0" borderId="19" xfId="0" applyNumberFormat="1" applyFont="1" applyBorder="1" applyAlignment="1">
      <alignment horizontal="right" vertical="center" indent="1"/>
    </xf>
    <xf numFmtId="0" fontId="12" fillId="4" borderId="41" xfId="0" applyFont="1" applyFill="1" applyBorder="1" applyAlignment="1">
      <alignment horizontal="center" wrapText="1"/>
    </xf>
    <xf numFmtId="0" fontId="12" fillId="4" borderId="41" xfId="0" applyFont="1" applyFill="1" applyBorder="1" applyAlignment="1">
      <alignment horizontal="center"/>
    </xf>
    <xf numFmtId="0" fontId="12" fillId="4" borderId="42" xfId="0" applyFont="1" applyFill="1" applyBorder="1" applyAlignment="1">
      <alignment horizontal="center" wrapText="1"/>
    </xf>
    <xf numFmtId="0" fontId="30" fillId="5" borderId="0" xfId="0" applyFont="1" applyFill="1" applyBorder="1" applyAlignment="1">
      <alignment horizontal="right" wrapText="1"/>
    </xf>
    <xf numFmtId="0" fontId="33" fillId="5" borderId="0" xfId="0" applyFont="1" applyFill="1" applyBorder="1" applyAlignment="1">
      <alignment horizontal="right" wrapText="1"/>
    </xf>
    <xf numFmtId="0" fontId="15" fillId="5" borderId="0" xfId="0" applyFont="1" applyFill="1" applyBorder="1"/>
    <xf numFmtId="0" fontId="30" fillId="5" borderId="4" xfId="0" applyFont="1" applyFill="1" applyBorder="1" applyAlignment="1">
      <alignment horizontal="right" wrapText="1"/>
    </xf>
    <xf numFmtId="3" fontId="29" fillId="0" borderId="0" xfId="0" applyNumberFormat="1" applyFont="1" applyBorder="1" applyAlignment="1">
      <alignment horizontal="right" wrapText="1"/>
    </xf>
    <xf numFmtId="164" fontId="31" fillId="0" borderId="0" xfId="2" applyNumberFormat="1" applyFont="1" applyBorder="1" applyAlignment="1">
      <alignment horizontal="right" wrapText="1"/>
    </xf>
    <xf numFmtId="164" fontId="31" fillId="0" borderId="4" xfId="2" applyNumberFormat="1" applyFont="1" applyBorder="1" applyAlignment="1">
      <alignment horizontal="right" wrapText="1"/>
    </xf>
    <xf numFmtId="164" fontId="30" fillId="5" borderId="4" xfId="0" applyNumberFormat="1" applyFont="1" applyFill="1" applyBorder="1" applyAlignment="1">
      <alignment horizontal="right" wrapText="1"/>
    </xf>
    <xf numFmtId="164" fontId="30" fillId="5" borderId="0" xfId="0" applyNumberFormat="1" applyFont="1" applyFill="1" applyBorder="1" applyAlignment="1">
      <alignment horizontal="right" wrapText="1"/>
    </xf>
    <xf numFmtId="164" fontId="31" fillId="0" borderId="0" xfId="2" applyNumberFormat="1" applyFont="1" applyBorder="1" applyAlignment="1">
      <alignment horizontal="right" vertical="top" wrapText="1"/>
    </xf>
    <xf numFmtId="0" fontId="15" fillId="0" borderId="7" xfId="0" applyFont="1" applyBorder="1" applyAlignment="1">
      <alignment horizontal="left" indent="1"/>
    </xf>
    <xf numFmtId="164" fontId="31" fillId="0" borderId="12" xfId="2" applyNumberFormat="1" applyFont="1" applyBorder="1" applyAlignment="1">
      <alignment horizontal="right" wrapText="1"/>
    </xf>
    <xf numFmtId="164" fontId="31" fillId="0" borderId="13" xfId="2" applyNumberFormat="1" applyFont="1" applyBorder="1" applyAlignment="1">
      <alignment horizontal="right" wrapText="1"/>
    </xf>
    <xf numFmtId="0" fontId="15" fillId="4" borderId="38" xfId="0" applyFont="1" applyFill="1" applyBorder="1"/>
    <xf numFmtId="0" fontId="12" fillId="4" borderId="24" xfId="0" applyFont="1" applyFill="1" applyBorder="1" applyAlignment="1">
      <alignment horizontal="center" wrapText="1"/>
    </xf>
    <xf numFmtId="0" fontId="12" fillId="4" borderId="20" xfId="0" applyFont="1" applyFill="1" applyBorder="1" applyAlignment="1">
      <alignment horizontal="center" wrapText="1"/>
    </xf>
    <xf numFmtId="0" fontId="12" fillId="4" borderId="27" xfId="0" applyFont="1" applyFill="1" applyBorder="1" applyAlignment="1">
      <alignment horizontal="center" wrapText="1"/>
    </xf>
    <xf numFmtId="0" fontId="30" fillId="5" borderId="15" xfId="0" applyFont="1" applyFill="1" applyBorder="1" applyAlignment="1">
      <alignment horizontal="left"/>
    </xf>
    <xf numFmtId="0" fontId="15" fillId="5" borderId="0" xfId="0" applyFont="1" applyFill="1" applyBorder="1" applyAlignment="1">
      <alignment horizontal="left" indent="1"/>
    </xf>
    <xf numFmtId="0" fontId="29" fillId="5" borderId="0" xfId="0" applyFont="1" applyFill="1" applyBorder="1" applyAlignment="1">
      <alignment horizontal="left" wrapText="1" indent="1"/>
    </xf>
    <xf numFmtId="0" fontId="15" fillId="5" borderId="16" xfId="0" applyFont="1" applyFill="1" applyBorder="1" applyAlignment="1">
      <alignment horizontal="left" indent="1"/>
    </xf>
    <xf numFmtId="0" fontId="29" fillId="0" borderId="15" xfId="0" applyFont="1" applyBorder="1" applyAlignment="1">
      <alignment horizontal="left" indent="1"/>
    </xf>
    <xf numFmtId="3" fontId="29" fillId="0" borderId="0" xfId="0" applyNumberFormat="1" applyFont="1" applyBorder="1" applyAlignment="1">
      <alignment horizontal="right" vertical="top" indent="1"/>
    </xf>
    <xf numFmtId="0" fontId="29" fillId="0" borderId="16" xfId="0" applyFont="1" applyBorder="1" applyAlignment="1">
      <alignment horizontal="right" indent="1"/>
    </xf>
    <xf numFmtId="0" fontId="29" fillId="0" borderId="0" xfId="0" applyFont="1" applyBorder="1" applyAlignment="1">
      <alignment horizontal="right" indent="1"/>
    </xf>
    <xf numFmtId="164" fontId="31" fillId="0" borderId="0" xfId="0" applyNumberFormat="1" applyFont="1" applyBorder="1" applyAlignment="1">
      <alignment horizontal="right" indent="1"/>
    </xf>
    <xf numFmtId="164" fontId="31" fillId="0" borderId="16" xfId="0" applyNumberFormat="1" applyFont="1" applyBorder="1" applyAlignment="1">
      <alignment horizontal="right" indent="1"/>
    </xf>
    <xf numFmtId="0" fontId="31" fillId="0" borderId="16" xfId="0" applyFont="1" applyBorder="1" applyAlignment="1">
      <alignment horizontal="right" indent="1"/>
    </xf>
    <xf numFmtId="0" fontId="15" fillId="5" borderId="0" xfId="0" applyFont="1" applyFill="1" applyBorder="1" applyAlignment="1">
      <alignment horizontal="right" indent="1"/>
    </xf>
    <xf numFmtId="0" fontId="30" fillId="5" borderId="0" xfId="0" applyFont="1" applyFill="1" applyBorder="1" applyAlignment="1">
      <alignment horizontal="right" wrapText="1" indent="1"/>
    </xf>
    <xf numFmtId="0" fontId="15" fillId="5" borderId="16" xfId="0" applyFont="1" applyFill="1" applyBorder="1" applyAlignment="1">
      <alignment horizontal="right" indent="1"/>
    </xf>
    <xf numFmtId="3" fontId="29" fillId="0" borderId="0" xfId="0" applyNumberFormat="1" applyFont="1" applyBorder="1" applyAlignment="1">
      <alignment horizontal="right" indent="1"/>
    </xf>
    <xf numFmtId="166" fontId="29" fillId="0" borderId="0" xfId="0" applyNumberFormat="1" applyFont="1" applyBorder="1" applyAlignment="1">
      <alignment horizontal="right" indent="1"/>
    </xf>
    <xf numFmtId="0" fontId="29" fillId="5" borderId="0" xfId="0" applyFont="1" applyFill="1" applyBorder="1" applyAlignment="1">
      <alignment horizontal="right" wrapText="1" indent="1"/>
    </xf>
    <xf numFmtId="167" fontId="29" fillId="0" borderId="0" xfId="0" applyNumberFormat="1" applyFont="1" applyBorder="1" applyAlignment="1">
      <alignment horizontal="right" indent="1"/>
    </xf>
    <xf numFmtId="0" fontId="29" fillId="0" borderId="17" xfId="0" applyFont="1" applyBorder="1" applyAlignment="1">
      <alignment horizontal="left" indent="1"/>
    </xf>
    <xf numFmtId="0" fontId="29" fillId="0" borderId="18" xfId="0" applyFont="1" applyBorder="1" applyAlignment="1">
      <alignment horizontal="right" indent="1"/>
    </xf>
    <xf numFmtId="164" fontId="31" fillId="0" borderId="18" xfId="0" applyNumberFormat="1" applyFont="1" applyBorder="1" applyAlignment="1">
      <alignment horizontal="right" indent="1"/>
    </xf>
    <xf numFmtId="164" fontId="31" fillId="0" borderId="19" xfId="0" applyNumberFormat="1" applyFont="1" applyBorder="1" applyAlignment="1">
      <alignment horizontal="right" inden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5" fillId="2" borderId="1" xfId="0" applyFont="1" applyFill="1" applyBorder="1"/>
    <xf numFmtId="0" fontId="12" fillId="2" borderId="10"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1" fillId="3" borderId="2" xfId="0" applyFont="1" applyFill="1" applyBorder="1" applyAlignment="1">
      <alignment wrapText="1"/>
    </xf>
    <xf numFmtId="0" fontId="15" fillId="3" borderId="0" xfId="0" applyFont="1" applyFill="1" applyBorder="1"/>
    <xf numFmtId="164" fontId="16" fillId="3" borderId="0" xfId="2" applyNumberFormat="1" applyFont="1" applyFill="1" applyBorder="1"/>
    <xf numFmtId="164" fontId="16" fillId="0" borderId="0" xfId="2" applyNumberFormat="1" applyFont="1" applyBorder="1"/>
    <xf numFmtId="0" fontId="11" fillId="3" borderId="2" xfId="0" applyFont="1" applyFill="1" applyBorder="1"/>
    <xf numFmtId="0" fontId="11" fillId="3" borderId="7" xfId="0" applyFont="1" applyFill="1" applyBorder="1"/>
    <xf numFmtId="0" fontId="15" fillId="3" borderId="12" xfId="0" applyFont="1" applyFill="1" applyBorder="1"/>
    <xf numFmtId="164" fontId="16" fillId="3" borderId="12" xfId="2" applyNumberFormat="1" applyFont="1" applyFill="1" applyBorder="1"/>
    <xf numFmtId="164" fontId="16" fillId="3" borderId="13" xfId="0" applyNumberFormat="1" applyFont="1" applyFill="1" applyBorder="1"/>
    <xf numFmtId="0" fontId="12" fillId="4" borderId="41" xfId="0" applyFont="1" applyFill="1" applyBorder="1" applyAlignment="1">
      <alignment horizontal="center"/>
    </xf>
    <xf numFmtId="0" fontId="11" fillId="0" borderId="0" xfId="0" applyFont="1"/>
    <xf numFmtId="0" fontId="14" fillId="0" borderId="0" xfId="0" applyFont="1"/>
    <xf numFmtId="0" fontId="13" fillId="0" borderId="0" xfId="0" applyFont="1"/>
    <xf numFmtId="0" fontId="36" fillId="0" borderId="0" xfId="1" applyFont="1" applyAlignment="1" applyProtection="1"/>
    <xf numFmtId="0" fontId="14" fillId="0" borderId="0" xfId="0" applyFont="1" applyAlignment="1"/>
    <xf numFmtId="0" fontId="13" fillId="0" borderId="0" xfId="0" applyFont="1" applyAlignment="1"/>
    <xf numFmtId="0" fontId="24" fillId="0" borderId="0" xfId="1" applyFont="1" applyAlignment="1" applyProtection="1"/>
    <xf numFmtId="0" fontId="14" fillId="3" borderId="2"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3" fillId="3" borderId="0" xfId="0" applyFont="1" applyFill="1" applyBorder="1" applyAlignment="1">
      <alignment horizontal="left" vertical="center"/>
    </xf>
    <xf numFmtId="0" fontId="13" fillId="3" borderId="4" xfId="0" applyFont="1" applyFill="1" applyBorder="1" applyAlignment="1">
      <alignment horizontal="left" vertical="center"/>
    </xf>
    <xf numFmtId="0" fontId="13" fillId="0" borderId="2" xfId="0" applyFont="1" applyBorder="1" applyAlignment="1">
      <alignment horizontal="left" vertical="center" indent="1"/>
    </xf>
    <xf numFmtId="0" fontId="13" fillId="0" borderId="0" xfId="0" applyFont="1" applyBorder="1" applyAlignment="1">
      <alignment horizontal="right" vertical="center"/>
    </xf>
    <xf numFmtId="164" fontId="18" fillId="0" borderId="0" xfId="2" applyNumberFormat="1" applyFont="1" applyBorder="1" applyAlignment="1">
      <alignment horizontal="right" vertical="center"/>
    </xf>
    <xf numFmtId="164" fontId="18" fillId="0" borderId="4" xfId="2" applyNumberFormat="1" applyFont="1" applyBorder="1" applyAlignment="1">
      <alignment horizontal="right" vertical="center"/>
    </xf>
    <xf numFmtId="0" fontId="13" fillId="0" borderId="2" xfId="0" applyFont="1" applyBorder="1" applyAlignment="1">
      <alignment horizontal="right" vertical="center"/>
    </xf>
    <xf numFmtId="0" fontId="13" fillId="0" borderId="5" xfId="0" applyFont="1" applyBorder="1" applyAlignment="1">
      <alignment horizontal="right" vertical="center"/>
    </xf>
    <xf numFmtId="164" fontId="18" fillId="0" borderId="5" xfId="2" applyNumberFormat="1" applyFont="1" applyBorder="1" applyAlignment="1">
      <alignment horizontal="right" vertical="center"/>
    </xf>
    <xf numFmtId="164" fontId="18" fillId="0" borderId="6" xfId="2" applyNumberFormat="1" applyFont="1" applyBorder="1" applyAlignment="1">
      <alignment horizontal="right" vertical="center"/>
    </xf>
    <xf numFmtId="0" fontId="14" fillId="3" borderId="2" xfId="0" applyFont="1" applyFill="1" applyBorder="1" applyAlignment="1">
      <alignment horizontal="left" vertical="center"/>
    </xf>
    <xf numFmtId="0" fontId="14" fillId="3" borderId="0" xfId="0" applyFont="1" applyFill="1" applyBorder="1" applyAlignment="1">
      <alignment horizontal="left" vertical="center"/>
    </xf>
    <xf numFmtId="0" fontId="13" fillId="3" borderId="0" xfId="0" applyFont="1" applyFill="1" applyBorder="1" applyAlignment="1">
      <alignment horizontal="right" vertical="center"/>
    </xf>
    <xf numFmtId="3" fontId="13" fillId="0" borderId="0" xfId="0" applyNumberFormat="1" applyFont="1" applyBorder="1" applyAlignment="1">
      <alignment horizontal="right" vertical="center"/>
    </xf>
    <xf numFmtId="0" fontId="13" fillId="0" borderId="7" xfId="0" applyFont="1" applyBorder="1" applyAlignment="1">
      <alignment horizontal="right" vertical="center"/>
    </xf>
    <xf numFmtId="3" fontId="13" fillId="0" borderId="8" xfId="0" applyNumberFormat="1" applyFont="1" applyBorder="1" applyAlignment="1">
      <alignment horizontal="right" vertical="center"/>
    </xf>
    <xf numFmtId="164" fontId="18" fillId="0" borderId="8" xfId="2" applyNumberFormat="1" applyFont="1" applyBorder="1" applyAlignment="1">
      <alignment horizontal="right" vertical="center"/>
    </xf>
    <xf numFmtId="164" fontId="18" fillId="0" borderId="9" xfId="2" applyNumberFormat="1" applyFont="1" applyBorder="1" applyAlignment="1">
      <alignment horizontal="right" vertical="center"/>
    </xf>
    <xf numFmtId="0" fontId="18" fillId="3" borderId="0" xfId="0" applyFont="1" applyFill="1" applyBorder="1" applyAlignment="1">
      <alignment horizontal="right" vertical="center"/>
    </xf>
    <xf numFmtId="0" fontId="18" fillId="3" borderId="4" xfId="0" applyFont="1" applyFill="1" applyBorder="1" applyAlignment="1">
      <alignment horizontal="right" vertical="center"/>
    </xf>
    <xf numFmtId="0" fontId="12" fillId="2" borderId="10" xfId="0" applyFont="1" applyFill="1" applyBorder="1" applyAlignment="1">
      <alignment horizontal="center"/>
    </xf>
    <xf numFmtId="0" fontId="15" fillId="3" borderId="0" xfId="0" applyFont="1" applyFill="1" applyBorder="1" applyAlignment="1">
      <alignment horizontal="right"/>
    </xf>
    <xf numFmtId="0" fontId="15" fillId="3" borderId="4" xfId="0" applyFont="1" applyFill="1" applyBorder="1" applyAlignment="1">
      <alignment horizontal="right"/>
    </xf>
    <xf numFmtId="0" fontId="15" fillId="0" borderId="2" xfId="0" applyFont="1" applyFill="1" applyBorder="1" applyAlignment="1">
      <alignment horizontal="left" indent="1"/>
    </xf>
    <xf numFmtId="3" fontId="13" fillId="0" borderId="0" xfId="3" applyNumberFormat="1" applyFont="1" applyFill="1" applyBorder="1" applyAlignment="1">
      <alignment horizontal="right" vertical="center"/>
    </xf>
    <xf numFmtId="3" fontId="13" fillId="0" borderId="4" xfId="3" applyNumberFormat="1" applyFont="1" applyFill="1" applyBorder="1" applyAlignment="1">
      <alignment horizontal="right" vertical="center"/>
    </xf>
    <xf numFmtId="0" fontId="16" fillId="0" borderId="0" xfId="0" applyFont="1" applyBorder="1" applyAlignment="1">
      <alignment horizontal="right"/>
    </xf>
    <xf numFmtId="164" fontId="16" fillId="0" borderId="0" xfId="2" applyNumberFormat="1" applyFont="1" applyBorder="1" applyAlignment="1">
      <alignment horizontal="right"/>
    </xf>
    <xf numFmtId="164" fontId="16" fillId="0" borderId="4" xfId="2" applyNumberFormat="1" applyFont="1" applyBorder="1" applyAlignment="1">
      <alignment horizontal="right"/>
    </xf>
    <xf numFmtId="164" fontId="15" fillId="0" borderId="0" xfId="0" applyNumberFormat="1" applyFont="1"/>
    <xf numFmtId="0" fontId="11" fillId="3" borderId="0" xfId="0" applyFont="1" applyFill="1" applyBorder="1" applyAlignment="1">
      <alignment horizontal="center"/>
    </xf>
    <xf numFmtId="0" fontId="11" fillId="3" borderId="4" xfId="0" applyFont="1" applyFill="1" applyBorder="1" applyAlignment="1">
      <alignment horizontal="center"/>
    </xf>
    <xf numFmtId="164" fontId="16" fillId="3" borderId="13" xfId="2" applyNumberFormat="1" applyFont="1" applyFill="1" applyBorder="1"/>
    <xf numFmtId="0" fontId="11" fillId="0" borderId="2" xfId="0" applyFont="1" applyBorder="1" applyAlignment="1">
      <alignment horizontal="left" indent="1"/>
    </xf>
    <xf numFmtId="0" fontId="15" fillId="0" borderId="0" xfId="0" applyFont="1" applyBorder="1" applyAlignment="1">
      <alignment horizontal="right" indent="1"/>
    </xf>
    <xf numFmtId="0" fontId="15" fillId="0" borderId="4" xfId="0" applyFont="1" applyBorder="1" applyAlignment="1">
      <alignment horizontal="right" indent="1"/>
    </xf>
    <xf numFmtId="3" fontId="15" fillId="0" borderId="0" xfId="0" applyNumberFormat="1" applyFont="1" applyBorder="1" applyAlignment="1">
      <alignment horizontal="right" indent="1"/>
    </xf>
    <xf numFmtId="164" fontId="16" fillId="0" borderId="0" xfId="2" applyNumberFormat="1" applyFont="1" applyBorder="1" applyAlignment="1">
      <alignment horizontal="right" indent="1"/>
    </xf>
    <xf numFmtId="164" fontId="16" fillId="0" borderId="4" xfId="2" applyNumberFormat="1" applyFont="1" applyBorder="1" applyAlignment="1">
      <alignment horizontal="right" indent="1"/>
    </xf>
    <xf numFmtId="0" fontId="11" fillId="3" borderId="0" xfId="0" applyFont="1" applyFill="1" applyBorder="1" applyAlignment="1">
      <alignment horizontal="right" vertical="center" indent="1"/>
    </xf>
    <xf numFmtId="0" fontId="11" fillId="3" borderId="4" xfId="0" applyFont="1" applyFill="1" applyBorder="1" applyAlignment="1">
      <alignment horizontal="right" vertical="center" indent="1"/>
    </xf>
    <xf numFmtId="3" fontId="15" fillId="0" borderId="4" xfId="0" applyNumberFormat="1" applyFont="1" applyBorder="1" applyAlignment="1">
      <alignment horizontal="right" indent="1"/>
    </xf>
    <xf numFmtId="0" fontId="11" fillId="3" borderId="7" xfId="0" applyFont="1" applyFill="1" applyBorder="1" applyAlignment="1">
      <alignment horizontal="left"/>
    </xf>
    <xf numFmtId="3" fontId="15" fillId="3" borderId="12" xfId="0" applyNumberFormat="1" applyFont="1" applyFill="1" applyBorder="1" applyAlignment="1">
      <alignment horizontal="right" indent="1"/>
    </xf>
    <xf numFmtId="0" fontId="15" fillId="3" borderId="13" xfId="0" applyFont="1" applyFill="1" applyBorder="1" applyAlignment="1">
      <alignment horizontal="right" indent="1"/>
    </xf>
    <xf numFmtId="0" fontId="15" fillId="4" borderId="21" xfId="0" applyFont="1" applyFill="1" applyBorder="1"/>
    <xf numFmtId="0" fontId="12" fillId="4" borderId="22" xfId="0" applyFont="1" applyFill="1" applyBorder="1" applyAlignment="1">
      <alignment horizontal="center" wrapText="1"/>
    </xf>
    <xf numFmtId="0" fontId="12" fillId="4" borderId="22" xfId="0" applyFont="1" applyFill="1" applyBorder="1" applyAlignment="1">
      <alignment horizontal="center"/>
    </xf>
    <xf numFmtId="0" fontId="12" fillId="4" borderId="23" xfId="0" applyFont="1" applyFill="1" applyBorder="1" applyAlignment="1">
      <alignment horizontal="center" wrapText="1"/>
    </xf>
    <xf numFmtId="0" fontId="11" fillId="5" borderId="15" xfId="0" applyFont="1" applyFill="1" applyBorder="1" applyAlignment="1">
      <alignment horizontal="left"/>
    </xf>
    <xf numFmtId="0" fontId="30" fillId="5" borderId="16" xfId="0" applyFont="1" applyFill="1" applyBorder="1" applyAlignment="1">
      <alignment horizontal="right" wrapText="1"/>
    </xf>
    <xf numFmtId="0" fontId="15" fillId="0" borderId="15" xfId="0" applyFont="1" applyBorder="1" applyAlignment="1">
      <alignment horizontal="left" indent="1"/>
    </xf>
    <xf numFmtId="3" fontId="29" fillId="0" borderId="0" xfId="0" applyNumberFormat="1" applyFont="1" applyFill="1" applyBorder="1" applyAlignment="1">
      <alignment horizontal="right" wrapText="1"/>
    </xf>
    <xf numFmtId="0" fontId="29" fillId="0" borderId="16" xfId="0" applyFont="1" applyBorder="1" applyAlignment="1">
      <alignment horizontal="right" wrapText="1"/>
    </xf>
    <xf numFmtId="164" fontId="29" fillId="0" borderId="0" xfId="0" applyNumberFormat="1" applyFont="1" applyBorder="1" applyAlignment="1">
      <alignment horizontal="right" wrapText="1"/>
    </xf>
    <xf numFmtId="164" fontId="31" fillId="0" borderId="0" xfId="0" applyNumberFormat="1" applyFont="1" applyBorder="1" applyAlignment="1">
      <alignment horizontal="right" wrapText="1"/>
    </xf>
    <xf numFmtId="164" fontId="31" fillId="0" borderId="16" xfId="0" applyNumberFormat="1" applyFont="1" applyBorder="1" applyAlignment="1">
      <alignment horizontal="right" wrapText="1"/>
    </xf>
    <xf numFmtId="164" fontId="30" fillId="5" borderId="16" xfId="0" applyNumberFormat="1" applyFont="1" applyFill="1" applyBorder="1" applyAlignment="1">
      <alignment horizontal="right" wrapText="1"/>
    </xf>
    <xf numFmtId="164" fontId="29" fillId="0" borderId="16" xfId="0" applyNumberFormat="1" applyFont="1" applyBorder="1" applyAlignment="1">
      <alignment horizontal="right" wrapText="1"/>
    </xf>
    <xf numFmtId="0" fontId="15" fillId="0" borderId="17" xfId="0" applyFont="1" applyBorder="1" applyAlignment="1">
      <alignment horizontal="left" indent="1"/>
    </xf>
    <xf numFmtId="164" fontId="31" fillId="0" borderId="18" xfId="0" applyNumberFormat="1" applyFont="1" applyBorder="1" applyAlignment="1">
      <alignment horizontal="right" wrapText="1"/>
    </xf>
    <xf numFmtId="164" fontId="31" fillId="0" borderId="19" xfId="0" applyNumberFormat="1" applyFont="1" applyBorder="1" applyAlignment="1">
      <alignment horizontal="right" wrapText="1"/>
    </xf>
    <xf numFmtId="0" fontId="12" fillId="4" borderId="25" xfId="0" applyFont="1" applyFill="1" applyBorder="1"/>
    <xf numFmtId="0" fontId="12" fillId="4" borderId="26" xfId="0" applyFont="1" applyFill="1" applyBorder="1" applyAlignment="1">
      <alignment horizontal="center" wrapText="1"/>
    </xf>
    <xf numFmtId="0" fontId="15" fillId="0" borderId="15" xfId="0" applyFont="1" applyBorder="1" applyAlignment="1">
      <alignment horizontal="left" indent="2"/>
    </xf>
    <xf numFmtId="0" fontId="29" fillId="0" borderId="16" xfId="0" applyFont="1" applyBorder="1" applyAlignment="1">
      <alignment horizontal="right" vertical="center" wrapText="1"/>
    </xf>
    <xf numFmtId="164" fontId="31" fillId="0" borderId="16" xfId="0" applyNumberFormat="1" applyFont="1" applyBorder="1" applyAlignment="1">
      <alignment horizontal="right" vertical="center" wrapText="1"/>
    </xf>
    <xf numFmtId="0" fontId="15" fillId="0" borderId="15" xfId="0" applyFont="1" applyBorder="1" applyAlignment="1">
      <alignment horizontal="left" wrapText="1" indent="2"/>
    </xf>
    <xf numFmtId="0" fontId="30" fillId="5" borderId="0" xfId="0" applyFont="1" applyFill="1" applyBorder="1" applyAlignment="1">
      <alignment horizontal="right" vertical="center" wrapText="1"/>
    </xf>
    <xf numFmtId="0" fontId="15" fillId="5" borderId="0" xfId="0" applyFont="1" applyFill="1" applyBorder="1" applyAlignment="1">
      <alignment horizontal="right" vertical="center"/>
    </xf>
    <xf numFmtId="0" fontId="30" fillId="5" borderId="16" xfId="0" applyFont="1" applyFill="1" applyBorder="1" applyAlignment="1">
      <alignment horizontal="right" vertical="center" wrapText="1"/>
    </xf>
    <xf numFmtId="164" fontId="29" fillId="0" borderId="0" xfId="0" applyNumberFormat="1" applyFont="1" applyBorder="1" applyAlignment="1">
      <alignment horizontal="right" vertical="center" wrapText="1"/>
    </xf>
    <xf numFmtId="0" fontId="15" fillId="0" borderId="17" xfId="0" applyFont="1" applyBorder="1" applyAlignment="1">
      <alignment horizontal="left" wrapText="1" indent="2"/>
    </xf>
    <xf numFmtId="10" fontId="29" fillId="0" borderId="18" xfId="0" applyNumberFormat="1" applyFont="1" applyBorder="1" applyAlignment="1">
      <alignment horizontal="right" vertical="center" wrapText="1"/>
    </xf>
    <xf numFmtId="164" fontId="31" fillId="0" borderId="18" xfId="2" applyNumberFormat="1" applyFont="1" applyBorder="1" applyAlignment="1">
      <alignment horizontal="right" vertical="center"/>
    </xf>
    <xf numFmtId="164" fontId="31" fillId="0" borderId="18" xfId="2" applyNumberFormat="1" applyFont="1" applyBorder="1" applyAlignment="1">
      <alignment horizontal="right" vertical="center" wrapText="1"/>
    </xf>
    <xf numFmtId="164" fontId="31" fillId="0" borderId="19" xfId="0" applyNumberFormat="1" applyFont="1" applyBorder="1" applyAlignment="1">
      <alignment horizontal="right" vertical="center" wrapText="1"/>
    </xf>
    <xf numFmtId="166" fontId="11" fillId="2" borderId="34" xfId="0" applyNumberFormat="1" applyFont="1" applyFill="1" applyBorder="1"/>
    <xf numFmtId="166" fontId="14" fillId="3" borderId="2" xfId="0" applyNumberFormat="1" applyFont="1" applyFill="1" applyBorder="1"/>
    <xf numFmtId="166" fontId="14" fillId="3" borderId="0" xfId="0" applyNumberFormat="1" applyFont="1" applyFill="1" applyBorder="1"/>
    <xf numFmtId="164" fontId="26" fillId="3" borderId="5" xfId="0" applyNumberFormat="1" applyFont="1" applyFill="1" applyBorder="1"/>
    <xf numFmtId="164" fontId="26" fillId="3" borderId="0" xfId="0" applyNumberFormat="1" applyFont="1" applyFill="1" applyBorder="1"/>
    <xf numFmtId="164" fontId="26" fillId="3" borderId="4" xfId="0" applyNumberFormat="1" applyFont="1" applyFill="1" applyBorder="1"/>
    <xf numFmtId="166" fontId="13" fillId="0" borderId="2" xfId="0" applyNumberFormat="1" applyFont="1" applyBorder="1"/>
    <xf numFmtId="166" fontId="13" fillId="0" borderId="0" xfId="0" applyNumberFormat="1" applyFont="1" applyBorder="1" applyAlignment="1">
      <alignment vertical="center"/>
    </xf>
    <xf numFmtId="164" fontId="18" fillId="0" borderId="0" xfId="0" applyNumberFormat="1" applyFont="1" applyBorder="1" applyAlignment="1">
      <alignment vertical="center"/>
    </xf>
    <xf numFmtId="164" fontId="18" fillId="0" borderId="4" xfId="0" applyNumberFormat="1" applyFont="1" applyBorder="1" applyAlignment="1">
      <alignment vertical="center"/>
    </xf>
    <xf numFmtId="166" fontId="14" fillId="3" borderId="0" xfId="0" applyNumberFormat="1" applyFont="1" applyFill="1" applyBorder="1" applyAlignment="1">
      <alignment vertical="center"/>
    </xf>
    <xf numFmtId="164" fontId="26" fillId="3" borderId="0" xfId="0" applyNumberFormat="1" applyFont="1" applyFill="1" applyBorder="1" applyAlignment="1">
      <alignment vertical="center"/>
    </xf>
    <xf numFmtId="164" fontId="26" fillId="3" borderId="4" xfId="0" applyNumberFormat="1" applyFont="1" applyFill="1" applyBorder="1" applyAlignment="1">
      <alignment vertical="center"/>
    </xf>
    <xf numFmtId="166" fontId="15" fillId="0" borderId="2" xfId="0" applyNumberFormat="1" applyFont="1" applyBorder="1"/>
    <xf numFmtId="164" fontId="18" fillId="0" borderId="0" xfId="0" applyNumberFormat="1" applyFont="1" applyFill="1" applyBorder="1" applyAlignment="1">
      <alignment vertical="center"/>
    </xf>
    <xf numFmtId="166" fontId="13" fillId="0" borderId="0" xfId="0" applyNumberFormat="1" applyFont="1" applyFill="1" applyBorder="1" applyAlignment="1">
      <alignment vertical="center"/>
    </xf>
    <xf numFmtId="164" fontId="18" fillId="0" borderId="4" xfId="0" applyNumberFormat="1" applyFont="1" applyFill="1" applyBorder="1" applyAlignment="1">
      <alignment vertical="center"/>
    </xf>
    <xf numFmtId="166" fontId="15" fillId="0" borderId="7" xfId="0" applyNumberFormat="1" applyFont="1" applyBorder="1"/>
    <xf numFmtId="166" fontId="13" fillId="0" borderId="12" xfId="0" applyNumberFormat="1" applyFont="1" applyBorder="1" applyAlignment="1">
      <alignment vertical="center"/>
    </xf>
    <xf numFmtId="164" fontId="18" fillId="0" borderId="12" xfId="0" applyNumberFormat="1" applyFont="1" applyBorder="1" applyAlignment="1">
      <alignment vertical="center"/>
    </xf>
    <xf numFmtId="164" fontId="18" fillId="0" borderId="13" xfId="0" applyNumberFormat="1" applyFont="1" applyBorder="1" applyAlignment="1">
      <alignment vertical="center"/>
    </xf>
    <xf numFmtId="166" fontId="11" fillId="3" borderId="5" xfId="0" applyNumberFormat="1" applyFont="1" applyFill="1" applyBorder="1" applyAlignment="1">
      <alignment vertical="center"/>
    </xf>
    <xf numFmtId="164" fontId="39" fillId="3" borderId="0" xfId="0" applyNumberFormat="1" applyFont="1" applyFill="1" applyBorder="1" applyAlignment="1"/>
    <xf numFmtId="164" fontId="39" fillId="3" borderId="4" xfId="0" applyNumberFormat="1" applyFont="1" applyFill="1" applyBorder="1" applyAlignment="1"/>
    <xf numFmtId="166" fontId="15" fillId="0" borderId="0" xfId="0" applyNumberFormat="1" applyFont="1" applyBorder="1" applyAlignment="1">
      <alignment vertical="center"/>
    </xf>
    <xf numFmtId="164" fontId="40" fillId="0" borderId="0" xfId="0" applyNumberFormat="1" applyFont="1" applyBorder="1" applyAlignment="1"/>
    <xf numFmtId="164" fontId="40" fillId="0" borderId="4" xfId="0" applyNumberFormat="1" applyFont="1" applyBorder="1" applyAlignment="1"/>
    <xf numFmtId="166" fontId="11" fillId="3" borderId="0" xfId="0" applyNumberFormat="1" applyFont="1" applyFill="1" applyBorder="1" applyAlignment="1">
      <alignment vertical="center"/>
    </xf>
    <xf numFmtId="164" fontId="15" fillId="0" borderId="0" xfId="2" applyNumberFormat="1" applyFont="1"/>
    <xf numFmtId="166" fontId="15" fillId="0" borderId="12" xfId="0" applyNumberFormat="1" applyFont="1" applyBorder="1" applyAlignment="1">
      <alignment vertical="center"/>
    </xf>
    <xf numFmtId="0" fontId="42" fillId="4" borderId="3" xfId="0" applyFont="1" applyFill="1" applyBorder="1" applyAlignment="1">
      <alignment horizontal="center" wrapText="1"/>
    </xf>
    <xf numFmtId="0" fontId="42" fillId="4" borderId="32" xfId="0" applyFont="1" applyFill="1" applyBorder="1" applyAlignment="1">
      <alignment horizontal="center" wrapText="1"/>
    </xf>
    <xf numFmtId="0" fontId="43" fillId="5" borderId="15" xfId="0" applyFont="1" applyFill="1" applyBorder="1" applyAlignment="1">
      <alignment horizontal="justify" wrapText="1"/>
    </xf>
    <xf numFmtId="0" fontId="43" fillId="5" borderId="0" xfId="0" applyFont="1" applyFill="1" applyBorder="1" applyAlignment="1">
      <alignment horizontal="justify" wrapText="1"/>
    </xf>
    <xf numFmtId="0" fontId="43" fillId="5" borderId="16" xfId="0" applyFont="1" applyFill="1" applyBorder="1" applyAlignment="1">
      <alignment horizontal="justify" wrapText="1"/>
    </xf>
    <xf numFmtId="0" fontId="44" fillId="0" borderId="15" xfId="0" applyFont="1" applyBorder="1" applyAlignment="1">
      <alignment horizontal="justify" wrapText="1"/>
    </xf>
    <xf numFmtId="164" fontId="13" fillId="0" borderId="0" xfId="0" applyNumberFormat="1" applyFont="1" applyBorder="1" applyAlignment="1">
      <alignment vertical="center"/>
    </xf>
    <xf numFmtId="165" fontId="13" fillId="0" borderId="0" xfId="0" applyNumberFormat="1" applyFont="1" applyBorder="1" applyAlignment="1">
      <alignment vertical="center"/>
    </xf>
    <xf numFmtId="164" fontId="45" fillId="0" borderId="0" xfId="0" applyNumberFormat="1" applyFont="1" applyBorder="1" applyAlignment="1">
      <alignment horizontal="right" wrapText="1"/>
    </xf>
    <xf numFmtId="165" fontId="13" fillId="0" borderId="16" xfId="0" applyNumberFormat="1" applyFont="1" applyBorder="1" applyAlignment="1">
      <alignment vertical="center"/>
    </xf>
    <xf numFmtId="0" fontId="45" fillId="5" borderId="0" xfId="0" applyFont="1" applyFill="1" applyBorder="1" applyAlignment="1">
      <alignment horizontal="justify" wrapText="1"/>
    </xf>
    <xf numFmtId="0" fontId="46" fillId="5" borderId="0" xfId="0" applyFont="1" applyFill="1" applyBorder="1" applyAlignment="1">
      <alignment horizontal="justify" wrapText="1"/>
    </xf>
    <xf numFmtId="0" fontId="46" fillId="5" borderId="16" xfId="0" applyFont="1" applyFill="1" applyBorder="1" applyAlignment="1">
      <alignment horizontal="justify" wrapText="1"/>
    </xf>
    <xf numFmtId="164" fontId="45" fillId="0" borderId="0" xfId="0" applyNumberFormat="1" applyFont="1" applyFill="1" applyBorder="1" applyAlignment="1">
      <alignment horizontal="right" wrapText="1"/>
    </xf>
    <xf numFmtId="164" fontId="13" fillId="0" borderId="0" xfId="0" applyNumberFormat="1" applyFont="1" applyFill="1" applyBorder="1" applyAlignment="1">
      <alignment vertical="center"/>
    </xf>
    <xf numFmtId="0" fontId="44" fillId="0" borderId="17" xfId="0" applyFont="1" applyBorder="1" applyAlignment="1">
      <alignment horizontal="justify" wrapText="1"/>
    </xf>
    <xf numFmtId="164" fontId="13" fillId="0" borderId="18" xfId="0" applyNumberFormat="1" applyFont="1" applyBorder="1" applyAlignment="1">
      <alignment vertical="center"/>
    </xf>
    <xf numFmtId="165" fontId="13" fillId="0" borderId="18" xfId="0" applyNumberFormat="1" applyFont="1" applyBorder="1" applyAlignment="1">
      <alignment vertical="center"/>
    </xf>
    <xf numFmtId="164" fontId="45" fillId="0" borderId="18" xfId="0" applyNumberFormat="1" applyFont="1" applyBorder="1" applyAlignment="1">
      <alignment horizontal="right" wrapText="1"/>
    </xf>
    <xf numFmtId="165" fontId="13" fillId="0" borderId="19" xfId="0" applyNumberFormat="1" applyFont="1" applyBorder="1" applyAlignment="1">
      <alignment vertical="center"/>
    </xf>
    <xf numFmtId="0" fontId="11" fillId="5" borderId="33" xfId="0" applyFont="1" applyFill="1" applyBorder="1" applyAlignment="1">
      <alignment horizontal="left" vertical="center"/>
    </xf>
    <xf numFmtId="0" fontId="29" fillId="5" borderId="0" xfId="0" applyFont="1" applyFill="1" applyAlignment="1">
      <alignment horizontal="right" vertical="center" wrapText="1" indent="2"/>
    </xf>
    <xf numFmtId="165" fontId="15" fillId="5" borderId="0" xfId="0" applyNumberFormat="1" applyFont="1" applyFill="1" applyAlignment="1">
      <alignment horizontal="right" vertical="center" indent="2"/>
    </xf>
    <xf numFmtId="165" fontId="29" fillId="5" borderId="4" xfId="0" applyNumberFormat="1" applyFont="1" applyFill="1" applyBorder="1" applyAlignment="1">
      <alignment horizontal="right" vertical="center" wrapText="1" indent="2"/>
    </xf>
    <xf numFmtId="0" fontId="15" fillId="0" borderId="2" xfId="0" applyFont="1" applyBorder="1" applyAlignment="1">
      <alignment vertical="center"/>
    </xf>
    <xf numFmtId="165" fontId="11" fillId="0" borderId="0" xfId="0" applyNumberFormat="1" applyFont="1" applyBorder="1" applyAlignment="1">
      <alignment horizontal="right" vertical="center" indent="2"/>
    </xf>
    <xf numFmtId="165" fontId="11" fillId="0" borderId="4" xfId="0" applyNumberFormat="1" applyFont="1" applyBorder="1" applyAlignment="1">
      <alignment horizontal="right" vertical="center" indent="2"/>
    </xf>
    <xf numFmtId="165" fontId="15" fillId="0" borderId="0" xfId="0" applyNumberFormat="1" applyFont="1" applyBorder="1" applyAlignment="1">
      <alignment horizontal="right" vertical="center" indent="2"/>
    </xf>
    <xf numFmtId="164" fontId="16" fillId="0" borderId="0" xfId="2" applyNumberFormat="1" applyFont="1" applyBorder="1" applyAlignment="1">
      <alignment horizontal="right" vertical="center" indent="2"/>
    </xf>
    <xf numFmtId="164" fontId="16" fillId="0" borderId="4" xfId="2" applyNumberFormat="1" applyFont="1" applyBorder="1" applyAlignment="1">
      <alignment horizontal="right" vertical="center" indent="2"/>
    </xf>
    <xf numFmtId="0" fontId="11" fillId="5" borderId="15" xfId="0" applyFont="1" applyFill="1" applyBorder="1" applyAlignment="1">
      <alignment horizontal="left" vertical="center"/>
    </xf>
    <xf numFmtId="0" fontId="30" fillId="5" borderId="0" xfId="0" applyFont="1" applyFill="1" applyAlignment="1">
      <alignment horizontal="right" vertical="center" wrapText="1" indent="2"/>
    </xf>
    <xf numFmtId="0" fontId="15" fillId="5" borderId="0" xfId="0" applyFont="1" applyFill="1" applyAlignment="1">
      <alignment horizontal="right" vertical="center" indent="2"/>
    </xf>
    <xf numFmtId="0" fontId="30" fillId="5" borderId="4" xfId="0" applyFont="1" applyFill="1" applyBorder="1" applyAlignment="1">
      <alignment horizontal="right" vertical="center" wrapText="1" indent="2"/>
    </xf>
    <xf numFmtId="165" fontId="15" fillId="0" borderId="4" xfId="0" applyNumberFormat="1" applyFont="1" applyBorder="1" applyAlignment="1">
      <alignment horizontal="right" vertical="center" indent="2"/>
    </xf>
    <xf numFmtId="165" fontId="30" fillId="5" borderId="4" xfId="0" applyNumberFormat="1" applyFont="1" applyFill="1" applyBorder="1" applyAlignment="1">
      <alignment horizontal="right" vertical="center" wrapText="1" indent="2"/>
    </xf>
    <xf numFmtId="0" fontId="15" fillId="0" borderId="7" xfId="0" applyFont="1" applyBorder="1" applyAlignment="1">
      <alignment vertical="center"/>
    </xf>
    <xf numFmtId="165" fontId="15" fillId="0" borderId="12" xfId="0" applyNumberFormat="1" applyFont="1" applyBorder="1" applyAlignment="1">
      <alignment horizontal="right" vertical="center" indent="2"/>
    </xf>
    <xf numFmtId="165" fontId="15" fillId="0" borderId="13" xfId="0" applyNumberFormat="1" applyFont="1" applyBorder="1" applyAlignment="1">
      <alignment horizontal="right" vertical="center" indent="2"/>
    </xf>
    <xf numFmtId="165" fontId="11" fillId="0" borderId="0" xfId="0" applyNumberFormat="1" applyFont="1" applyBorder="1" applyAlignment="1">
      <alignment horizontal="right" indent="2"/>
    </xf>
    <xf numFmtId="165" fontId="11" fillId="0" borderId="4" xfId="0" applyNumberFormat="1" applyFont="1" applyBorder="1" applyAlignment="1">
      <alignment horizontal="right" indent="2"/>
    </xf>
    <xf numFmtId="165" fontId="15" fillId="0" borderId="0" xfId="0" applyNumberFormat="1" applyFont="1" applyBorder="1" applyAlignment="1">
      <alignment horizontal="right" indent="2"/>
    </xf>
    <xf numFmtId="164" fontId="16" fillId="0" borderId="0" xfId="2" applyNumberFormat="1" applyFont="1" applyBorder="1" applyAlignment="1">
      <alignment horizontal="right" indent="2"/>
    </xf>
    <xf numFmtId="164" fontId="16" fillId="0" borderId="4" xfId="2" applyNumberFormat="1" applyFont="1" applyBorder="1" applyAlignment="1">
      <alignment horizontal="right" indent="2"/>
    </xf>
    <xf numFmtId="0" fontId="29" fillId="5" borderId="0" xfId="0" applyFont="1" applyFill="1" applyAlignment="1">
      <alignment horizontal="right" wrapText="1" indent="2"/>
    </xf>
    <xf numFmtId="0" fontId="15" fillId="5" borderId="0" xfId="0" applyFont="1" applyFill="1" applyAlignment="1">
      <alignment horizontal="right" indent="2"/>
    </xf>
    <xf numFmtId="0" fontId="29" fillId="5" borderId="4" xfId="0" applyFont="1" applyFill="1" applyBorder="1" applyAlignment="1">
      <alignment horizontal="right" wrapText="1" indent="2"/>
    </xf>
    <xf numFmtId="165" fontId="15" fillId="0" borderId="4" xfId="0" applyNumberFormat="1" applyFont="1" applyBorder="1" applyAlignment="1">
      <alignment horizontal="right" indent="2"/>
    </xf>
    <xf numFmtId="165" fontId="15" fillId="0" borderId="12" xfId="0" applyNumberFormat="1" applyFont="1" applyBorder="1" applyAlignment="1">
      <alignment horizontal="right" indent="2"/>
    </xf>
    <xf numFmtId="165" fontId="15" fillId="0" borderId="13" xfId="0" applyNumberFormat="1" applyFont="1" applyBorder="1" applyAlignment="1">
      <alignment horizontal="right" indent="2"/>
    </xf>
    <xf numFmtId="166" fontId="15" fillId="0" borderId="33" xfId="0" applyNumberFormat="1" applyFont="1" applyBorder="1"/>
    <xf numFmtId="166" fontId="15" fillId="0" borderId="5" xfId="0" applyNumberFormat="1" applyFont="1" applyBorder="1"/>
    <xf numFmtId="164" fontId="16" fillId="0" borderId="16" xfId="2" applyNumberFormat="1" applyFont="1" applyBorder="1" applyProtection="1"/>
    <xf numFmtId="166" fontId="15" fillId="0" borderId="15" xfId="0" applyNumberFormat="1" applyFont="1" applyBorder="1"/>
    <xf numFmtId="166" fontId="15" fillId="0" borderId="0" xfId="0" applyNumberFormat="1" applyFont="1" applyBorder="1"/>
    <xf numFmtId="166" fontId="15" fillId="0" borderId="12" xfId="0" applyNumberFormat="1" applyFont="1" applyBorder="1"/>
    <xf numFmtId="164" fontId="16" fillId="0" borderId="37" xfId="2" applyNumberFormat="1" applyFont="1" applyBorder="1" applyProtection="1"/>
    <xf numFmtId="166" fontId="15" fillId="0" borderId="18" xfId="0" applyNumberFormat="1" applyFont="1" applyBorder="1"/>
    <xf numFmtId="164" fontId="16" fillId="0" borderId="19" xfId="2" applyNumberFormat="1" applyFont="1" applyBorder="1" applyProtection="1"/>
    <xf numFmtId="166" fontId="15" fillId="0" borderId="17" xfId="0" applyNumberFormat="1" applyFont="1" applyBorder="1" applyAlignment="1">
      <alignment horizontal="right"/>
    </xf>
    <xf numFmtId="0" fontId="5" fillId="0" borderId="0" xfId="0" applyFont="1" applyAlignment="1">
      <alignment horizontal="left"/>
    </xf>
    <xf numFmtId="0" fontId="15" fillId="0" borderId="17" xfId="0" applyFont="1" applyBorder="1" applyAlignment="1">
      <alignment horizontal="left" indent="2"/>
    </xf>
    <xf numFmtId="164" fontId="31" fillId="0" borderId="18" xfId="0" applyNumberFormat="1" applyFont="1" applyBorder="1" applyAlignment="1">
      <alignment horizontal="right" vertical="center" wrapText="1"/>
    </xf>
    <xf numFmtId="0" fontId="15" fillId="5" borderId="0" xfId="0" applyFont="1" applyFill="1" applyBorder="1" applyAlignment="1">
      <alignment horizontal="right"/>
    </xf>
    <xf numFmtId="3" fontId="29" fillId="0" borderId="0" xfId="0" applyNumberFormat="1" applyFont="1" applyBorder="1" applyAlignment="1">
      <alignment horizontal="right"/>
    </xf>
    <xf numFmtId="10" fontId="29" fillId="0" borderId="18" xfId="0" applyNumberFormat="1" applyFont="1" applyBorder="1" applyAlignment="1">
      <alignment horizontal="right" wrapText="1"/>
    </xf>
    <xf numFmtId="164" fontId="31" fillId="0" borderId="18" xfId="2" applyNumberFormat="1" applyFont="1" applyBorder="1" applyAlignment="1">
      <alignment horizontal="right"/>
    </xf>
    <xf numFmtId="164" fontId="31" fillId="0" borderId="18" xfId="2" applyNumberFormat="1" applyFont="1" applyBorder="1" applyAlignment="1">
      <alignment horizontal="right" wrapText="1"/>
    </xf>
    <xf numFmtId="164" fontId="31" fillId="0" borderId="19" xfId="2" applyNumberFormat="1" applyFont="1" applyBorder="1" applyAlignment="1">
      <alignment horizontal="right" wrapText="1"/>
    </xf>
    <xf numFmtId="164" fontId="29" fillId="0" borderId="18" xfId="0" applyNumberFormat="1" applyFont="1" applyBorder="1" applyAlignment="1">
      <alignment horizontal="right" wrapText="1"/>
    </xf>
    <xf numFmtId="166" fontId="11" fillId="2" borderId="8" xfId="0" applyNumberFormat="1" applyFont="1" applyFill="1" applyBorder="1"/>
    <xf numFmtId="166" fontId="11" fillId="3" borderId="0" xfId="0" applyNumberFormat="1" applyFont="1" applyFill="1" applyBorder="1"/>
    <xf numFmtId="164" fontId="39" fillId="3" borderId="43" xfId="0" applyNumberFormat="1" applyFont="1" applyFill="1" applyBorder="1"/>
    <xf numFmtId="164" fontId="39" fillId="3" borderId="0" xfId="0" applyNumberFormat="1" applyFont="1" applyFill="1" applyBorder="1"/>
    <xf numFmtId="164" fontId="39" fillId="3" borderId="4" xfId="0" applyNumberFormat="1" applyFont="1" applyFill="1" applyBorder="1"/>
    <xf numFmtId="164" fontId="40" fillId="0" borderId="0" xfId="0" applyNumberFormat="1" applyFont="1" applyBorder="1" applyAlignment="1">
      <alignment vertical="center"/>
    </xf>
    <xf numFmtId="164" fontId="40" fillId="0" borderId="4" xfId="0" applyNumberFormat="1" applyFont="1" applyBorder="1" applyAlignment="1">
      <alignment vertical="center"/>
    </xf>
    <xf numFmtId="166" fontId="13" fillId="0" borderId="7" xfId="0" applyNumberFormat="1" applyFont="1" applyBorder="1"/>
    <xf numFmtId="164" fontId="39" fillId="3" borderId="5" xfId="0" applyNumberFormat="1" applyFont="1" applyFill="1" applyBorder="1"/>
    <xf numFmtId="164" fontId="39" fillId="3" borderId="6" xfId="0" applyNumberFormat="1" applyFont="1" applyFill="1" applyBorder="1"/>
    <xf numFmtId="0" fontId="12" fillId="2" borderId="35" xfId="0" applyNumberFormat="1" applyFont="1" applyFill="1" applyBorder="1" applyAlignment="1">
      <alignment horizontal="center"/>
    </xf>
    <xf numFmtId="166" fontId="11" fillId="0" borderId="0" xfId="0" applyNumberFormat="1" applyFont="1" applyBorder="1" applyAlignment="1">
      <alignment vertical="center"/>
    </xf>
    <xf numFmtId="164" fontId="39" fillId="0" borderId="0" xfId="0" applyNumberFormat="1" applyFont="1" applyBorder="1" applyAlignment="1">
      <alignment vertical="center"/>
    </xf>
    <xf numFmtId="166" fontId="29" fillId="0" borderId="0" xfId="0" applyNumberFormat="1" applyFont="1" applyBorder="1" applyAlignment="1">
      <alignment horizontal="right" vertical="center" wrapText="1"/>
    </xf>
    <xf numFmtId="0" fontId="29" fillId="0" borderId="4" xfId="0" applyFont="1" applyBorder="1" applyAlignment="1">
      <alignment horizontal="right" vertical="center" wrapText="1"/>
    </xf>
    <xf numFmtId="0" fontId="29" fillId="0" borderId="0" xfId="0" applyFont="1" applyBorder="1" applyAlignment="1">
      <alignment horizontal="right" vertical="center" wrapText="1"/>
    </xf>
    <xf numFmtId="0" fontId="11" fillId="5" borderId="0" xfId="0" applyFont="1" applyFill="1" applyBorder="1" applyAlignment="1">
      <alignment horizontal="left" vertical="center"/>
    </xf>
    <xf numFmtId="0" fontId="11" fillId="5" borderId="4" xfId="0" applyFont="1" applyFill="1" applyBorder="1" applyAlignment="1">
      <alignment horizontal="left" vertical="center"/>
    </xf>
    <xf numFmtId="166" fontId="15" fillId="0" borderId="4" xfId="0" applyNumberFormat="1" applyFont="1" applyBorder="1" applyAlignment="1">
      <alignment vertical="center"/>
    </xf>
    <xf numFmtId="0" fontId="11" fillId="0" borderId="7" xfId="0" applyFont="1" applyBorder="1" applyAlignment="1">
      <alignment horizontal="right" indent="1"/>
    </xf>
    <xf numFmtId="0" fontId="15" fillId="0" borderId="7" xfId="0" applyFont="1" applyBorder="1" applyAlignment="1">
      <alignment horizontal="right" indent="1"/>
    </xf>
    <xf numFmtId="166" fontId="15" fillId="0" borderId="8" xfId="0" applyNumberFormat="1" applyFont="1" applyBorder="1" applyAlignment="1">
      <alignment vertical="center"/>
    </xf>
    <xf numFmtId="166" fontId="15" fillId="0" borderId="9" xfId="0" applyNumberFormat="1" applyFont="1" applyBorder="1" applyAlignment="1">
      <alignment vertical="center"/>
    </xf>
    <xf numFmtId="0" fontId="29" fillId="0" borderId="4" xfId="0" applyFont="1" applyBorder="1" applyAlignment="1">
      <alignment horizontal="right" vertical="center" wrapText="1" indent="1"/>
    </xf>
    <xf numFmtId="0" fontId="15" fillId="0" borderId="2" xfId="0" applyFont="1" applyBorder="1" applyAlignment="1">
      <alignment horizontal="left" indent="3"/>
    </xf>
    <xf numFmtId="0" fontId="31" fillId="0" borderId="0" xfId="0" applyFont="1" applyBorder="1" applyAlignment="1">
      <alignment horizontal="right" vertical="center" indent="1"/>
    </xf>
    <xf numFmtId="164" fontId="31" fillId="0" borderId="4" xfId="0" applyNumberFormat="1" applyFont="1" applyBorder="1" applyAlignment="1">
      <alignment horizontal="right" vertical="center" wrapText="1" indent="1"/>
    </xf>
    <xf numFmtId="0" fontId="15" fillId="5" borderId="0" xfId="0" applyFont="1" applyFill="1" applyBorder="1" applyAlignment="1">
      <alignment horizontal="right" vertical="center" indent="1"/>
    </xf>
    <xf numFmtId="0" fontId="30" fillId="5" borderId="0" xfId="0" applyFont="1" applyFill="1" applyBorder="1" applyAlignment="1">
      <alignment horizontal="right" vertical="center" wrapText="1" indent="1"/>
    </xf>
    <xf numFmtId="0" fontId="30" fillId="5" borderId="4" xfId="0" applyFont="1" applyFill="1" applyBorder="1" applyAlignment="1">
      <alignment horizontal="right" vertical="center" wrapText="1" indent="1"/>
    </xf>
    <xf numFmtId="0" fontId="31" fillId="0" borderId="12" xfId="0" applyFont="1" applyBorder="1" applyAlignment="1">
      <alignment horizontal="right" vertical="center" indent="1"/>
    </xf>
    <xf numFmtId="164" fontId="31" fillId="0" borderId="12" xfId="0" applyNumberFormat="1" applyFont="1" applyBorder="1" applyAlignment="1">
      <alignment horizontal="right" vertical="center" wrapText="1" indent="1"/>
    </xf>
    <xf numFmtId="164" fontId="31" fillId="0" borderId="13" xfId="0" applyNumberFormat="1" applyFont="1" applyBorder="1" applyAlignment="1">
      <alignment horizontal="right" vertical="center" wrapText="1" indent="1"/>
    </xf>
    <xf numFmtId="0" fontId="29" fillId="0" borderId="12" xfId="0" applyFont="1" applyBorder="1" applyAlignment="1">
      <alignment horizontal="right" vertical="center"/>
    </xf>
    <xf numFmtId="164" fontId="31" fillId="6" borderId="12" xfId="2" applyNumberFormat="1" applyFont="1" applyFill="1" applyBorder="1" applyAlignment="1">
      <alignment horizontal="right" vertical="center" wrapText="1"/>
    </xf>
    <xf numFmtId="164" fontId="31" fillId="0" borderId="13" xfId="0" applyNumberFormat="1" applyFont="1" applyBorder="1" applyAlignment="1">
      <alignment horizontal="right" vertical="center" wrapText="1"/>
    </xf>
    <xf numFmtId="0" fontId="14" fillId="3" borderId="57" xfId="0" applyFont="1" applyFill="1" applyBorder="1" applyAlignment="1">
      <alignment horizontal="center" vertical="center"/>
    </xf>
    <xf numFmtId="0" fontId="15" fillId="0" borderId="7" xfId="0" applyFont="1" applyFill="1" applyBorder="1" applyAlignment="1">
      <alignment horizontal="right"/>
    </xf>
    <xf numFmtId="0" fontId="14" fillId="3" borderId="7" xfId="0" applyFont="1" applyFill="1" applyBorder="1" applyAlignment="1">
      <alignment horizontal="center" wrapText="1"/>
    </xf>
    <xf numFmtId="0" fontId="12" fillId="2" borderId="3" xfId="3" applyNumberFormat="1" applyFont="1" applyFill="1" applyBorder="1" applyAlignment="1">
      <alignment horizontal="center" vertical="center" wrapText="1"/>
    </xf>
    <xf numFmtId="0" fontId="12" fillId="2" borderId="14" xfId="3" applyNumberFormat="1" applyFont="1" applyFill="1" applyBorder="1" applyAlignment="1">
      <alignment horizontal="center" vertical="center" wrapText="1"/>
    </xf>
    <xf numFmtId="0" fontId="14" fillId="3" borderId="53" xfId="0" applyFont="1" applyFill="1" applyBorder="1" applyAlignment="1">
      <alignment horizontal="left" indent="1"/>
    </xf>
    <xf numFmtId="168" fontId="14" fillId="3" borderId="53" xfId="0" applyNumberFormat="1" applyFont="1" applyFill="1" applyBorder="1" applyAlignment="1">
      <alignment horizontal="center"/>
    </xf>
    <xf numFmtId="168" fontId="14" fillId="3" borderId="53" xfId="0" applyNumberFormat="1" applyFont="1" applyFill="1" applyBorder="1" applyAlignment="1">
      <alignment horizontal="center" wrapText="1"/>
    </xf>
    <xf numFmtId="3" fontId="15" fillId="0" borderId="4" xfId="0" applyNumberFormat="1" applyFont="1" applyBorder="1"/>
    <xf numFmtId="164" fontId="13" fillId="0" borderId="53" xfId="0" applyNumberFormat="1" applyFont="1" applyFill="1" applyBorder="1" applyAlignment="1"/>
    <xf numFmtId="0" fontId="13" fillId="0" borderId="54" xfId="0" applyFont="1" applyFill="1" applyBorder="1" applyAlignment="1">
      <alignment horizontal="left" indent="2"/>
    </xf>
    <xf numFmtId="164" fontId="13" fillId="0" borderId="54" xfId="0" applyNumberFormat="1" applyFont="1" applyFill="1" applyBorder="1" applyAlignment="1"/>
    <xf numFmtId="0" fontId="15" fillId="2" borderId="0" xfId="0" applyFont="1" applyFill="1"/>
    <xf numFmtId="0" fontId="15" fillId="4" borderId="1" xfId="0" applyFont="1" applyFill="1" applyBorder="1"/>
    <xf numFmtId="0" fontId="12" fillId="4" borderId="61" xfId="0" applyFont="1" applyFill="1" applyBorder="1" applyAlignment="1">
      <alignment horizontal="center" wrapText="1"/>
    </xf>
    <xf numFmtId="0" fontId="12" fillId="4" borderId="59" xfId="0" applyFont="1" applyFill="1" applyBorder="1" applyAlignment="1">
      <alignment horizontal="center"/>
    </xf>
    <xf numFmtId="0" fontId="12" fillId="4" borderId="46" xfId="0" applyFont="1" applyFill="1" applyBorder="1" applyAlignment="1">
      <alignment horizontal="center"/>
    </xf>
    <xf numFmtId="0" fontId="15" fillId="0" borderId="0" xfId="0" applyFont="1" applyBorder="1" applyAlignment="1">
      <alignment horizontal="right" wrapText="1"/>
    </xf>
    <xf numFmtId="0" fontId="11" fillId="7" borderId="12" xfId="0" applyFont="1" applyFill="1" applyBorder="1" applyAlignment="1">
      <alignment horizontal="right" vertical="center" wrapText="1"/>
    </xf>
    <xf numFmtId="168" fontId="24" fillId="7" borderId="13" xfId="4" applyNumberFormat="1" applyFont="1" applyFill="1" applyBorder="1" applyAlignment="1">
      <alignment vertical="center"/>
    </xf>
    <xf numFmtId="0" fontId="11" fillId="7" borderId="0" xfId="0" applyFont="1" applyFill="1" applyBorder="1" applyAlignment="1">
      <alignment horizontal="left" wrapText="1"/>
    </xf>
    <xf numFmtId="168" fontId="13" fillId="0" borderId="0" xfId="4" applyNumberFormat="1" applyFont="1" applyFill="1" applyBorder="1"/>
    <xf numFmtId="168" fontId="13" fillId="0" borderId="12" xfId="4" applyNumberFormat="1" applyFont="1" applyFill="1" applyBorder="1"/>
    <xf numFmtId="168" fontId="13" fillId="0" borderId="13" xfId="4" applyNumberFormat="1" applyFont="1" applyFill="1" applyBorder="1"/>
    <xf numFmtId="168" fontId="14" fillId="7" borderId="0" xfId="4" applyNumberFormat="1" applyFont="1" applyFill="1" applyBorder="1"/>
    <xf numFmtId="168" fontId="24" fillId="7" borderId="12" xfId="4" applyNumberFormat="1" applyFont="1" applyFill="1" applyBorder="1" applyAlignment="1">
      <alignment vertical="center"/>
    </xf>
    <xf numFmtId="0" fontId="12" fillId="2" borderId="61" xfId="0" applyFont="1" applyFill="1" applyBorder="1" applyAlignment="1">
      <alignment horizontal="center"/>
    </xf>
    <xf numFmtId="164" fontId="18" fillId="0" borderId="0" xfId="0" applyNumberFormat="1" applyFont="1" applyBorder="1" applyAlignment="1"/>
    <xf numFmtId="164" fontId="18" fillId="0" borderId="4" xfId="0" applyNumberFormat="1" applyFont="1" applyBorder="1" applyAlignment="1"/>
    <xf numFmtId="164" fontId="26" fillId="3" borderId="0" xfId="0" applyNumberFormat="1" applyFont="1" applyFill="1" applyBorder="1" applyAlignment="1"/>
    <xf numFmtId="164" fontId="26" fillId="3" borderId="4" xfId="0" applyNumberFormat="1" applyFont="1" applyFill="1" applyBorder="1" applyAlignment="1"/>
    <xf numFmtId="164" fontId="18" fillId="0" borderId="4" xfId="0" applyNumberFormat="1" applyFont="1" applyFill="1" applyBorder="1" applyAlignment="1"/>
    <xf numFmtId="164" fontId="18" fillId="0" borderId="0" xfId="0" applyNumberFormat="1" applyFont="1" applyFill="1" applyBorder="1" applyAlignment="1"/>
    <xf numFmtId="164" fontId="18" fillId="0" borderId="12" xfId="0" applyNumberFormat="1" applyFont="1" applyBorder="1" applyAlignment="1"/>
    <xf numFmtId="164" fontId="18" fillId="0" borderId="13" xfId="0" applyNumberFormat="1" applyFont="1" applyBorder="1" applyAlignment="1"/>
    <xf numFmtId="164" fontId="18" fillId="0" borderId="44" xfId="0" applyNumberFormat="1" applyFont="1" applyBorder="1" applyAlignment="1">
      <alignment vertical="center"/>
    </xf>
    <xf numFmtId="164" fontId="26" fillId="3" borderId="44" xfId="0" applyNumberFormat="1" applyFont="1" applyFill="1" applyBorder="1"/>
    <xf numFmtId="164" fontId="18" fillId="0" borderId="45" xfId="0" applyNumberFormat="1" applyFont="1" applyBorder="1" applyAlignment="1">
      <alignment vertical="center"/>
    </xf>
    <xf numFmtId="0" fontId="9" fillId="0" borderId="0" xfId="0" applyFont="1"/>
    <xf numFmtId="0" fontId="2" fillId="0" borderId="0" xfId="0" applyFont="1"/>
    <xf numFmtId="166" fontId="13" fillId="0" borderId="0" xfId="0" applyNumberFormat="1" applyFont="1" applyBorder="1" applyAlignment="1">
      <alignment horizontal="right" vertical="center" wrapText="1"/>
    </xf>
    <xf numFmtId="166" fontId="13" fillId="0" borderId="4" xfId="0" applyNumberFormat="1" applyFont="1" applyBorder="1" applyAlignment="1">
      <alignment vertical="center"/>
    </xf>
    <xf numFmtId="166" fontId="13" fillId="0" borderId="12" xfId="0" applyNumberFormat="1" applyFont="1" applyBorder="1" applyAlignment="1">
      <alignment horizontal="right" vertical="center" wrapText="1"/>
    </xf>
    <xf numFmtId="166" fontId="13" fillId="0" borderId="13" xfId="0" applyNumberFormat="1" applyFont="1" applyBorder="1" applyAlignment="1">
      <alignment vertical="center"/>
    </xf>
    <xf numFmtId="0" fontId="12" fillId="4" borderId="42" xfId="0" applyFont="1" applyFill="1" applyBorder="1" applyAlignment="1">
      <alignment horizontal="center"/>
    </xf>
    <xf numFmtId="168" fontId="15" fillId="0" borderId="0" xfId="0" applyNumberFormat="1" applyFont="1"/>
    <xf numFmtId="0" fontId="12" fillId="4" borderId="41" xfId="0" applyFont="1" applyFill="1" applyBorder="1" applyAlignment="1">
      <alignment horizontal="center"/>
    </xf>
    <xf numFmtId="0" fontId="13" fillId="0" borderId="2" xfId="0" applyFont="1" applyFill="1" applyBorder="1" applyAlignment="1">
      <alignment horizontal="right"/>
    </xf>
    <xf numFmtId="168" fontId="15" fillId="0" borderId="9" xfId="0" applyNumberFormat="1" applyFont="1" applyFill="1" applyBorder="1" applyAlignment="1">
      <alignment horizontal="right"/>
    </xf>
    <xf numFmtId="0" fontId="13" fillId="0" borderId="0" xfId="0" applyFont="1" applyFill="1" applyBorder="1" applyAlignment="1">
      <alignment horizontal="right"/>
    </xf>
    <xf numFmtId="0" fontId="13" fillId="0" borderId="12" xfId="0" applyFont="1" applyFill="1" applyBorder="1" applyAlignment="1">
      <alignment horizontal="right"/>
    </xf>
    <xf numFmtId="0" fontId="12" fillId="4" borderId="41" xfId="0" applyFont="1" applyFill="1" applyBorder="1" applyAlignment="1">
      <alignment horizontal="center"/>
    </xf>
    <xf numFmtId="168" fontId="0" fillId="0" borderId="0" xfId="0" applyNumberFormat="1" applyFont="1" applyAlignment="1">
      <alignment wrapText="1"/>
    </xf>
    <xf numFmtId="0" fontId="1" fillId="0" borderId="0" xfId="1" applyAlignment="1" applyProtection="1"/>
    <xf numFmtId="3" fontId="15" fillId="0" borderId="0" xfId="0" applyNumberFormat="1" applyFont="1"/>
    <xf numFmtId="166" fontId="15" fillId="0" borderId="0" xfId="0" applyNumberFormat="1" applyFont="1"/>
    <xf numFmtId="3" fontId="2" fillId="0" borderId="4" xfId="3" applyNumberFormat="1" applyFont="1" applyFill="1" applyBorder="1" applyAlignment="1">
      <alignment horizontal="right" vertical="center"/>
    </xf>
    <xf numFmtId="0" fontId="5" fillId="0" borderId="0" xfId="0" applyFont="1" applyAlignment="1">
      <alignment horizontal="justify" wrapText="1"/>
    </xf>
    <xf numFmtId="0" fontId="0" fillId="0" borderId="0" xfId="0" applyFont="1" applyAlignment="1">
      <alignment horizontal="justify" wrapText="1"/>
    </xf>
    <xf numFmtId="0" fontId="12" fillId="4" borderId="41" xfId="0" applyFont="1" applyFill="1" applyBorder="1" applyAlignment="1">
      <alignment horizontal="center"/>
    </xf>
    <xf numFmtId="0" fontId="12" fillId="4" borderId="41" xfId="0" applyFont="1" applyFill="1" applyBorder="1" applyAlignment="1">
      <alignment horizontal="center"/>
    </xf>
    <xf numFmtId="0" fontId="12" fillId="4" borderId="51" xfId="0" applyFont="1" applyFill="1" applyBorder="1" applyAlignment="1">
      <alignment horizontal="center" wrapText="1"/>
    </xf>
    <xf numFmtId="0" fontId="12" fillId="4" borderId="61" xfId="0" applyFont="1" applyFill="1" applyBorder="1" applyAlignment="1">
      <alignment horizontal="center" wrapText="1"/>
    </xf>
    <xf numFmtId="168" fontId="16" fillId="0" borderId="0" xfId="0" applyNumberFormat="1" applyFont="1" applyFill="1" applyBorder="1" applyAlignment="1">
      <alignment horizontal="right"/>
    </xf>
    <xf numFmtId="168" fontId="16" fillId="0" borderId="8" xfId="0" applyNumberFormat="1" applyFont="1" applyFill="1" applyBorder="1" applyAlignment="1">
      <alignment horizontal="right"/>
    </xf>
    <xf numFmtId="168" fontId="13" fillId="0" borderId="12" xfId="0" applyNumberFormat="1" applyFont="1" applyFill="1" applyBorder="1" applyAlignment="1">
      <alignment horizontal="right" vertical="center"/>
    </xf>
    <xf numFmtId="164" fontId="16" fillId="0" borderId="8" xfId="2" applyNumberFormat="1" applyFont="1" applyFill="1" applyBorder="1" applyAlignment="1">
      <alignment horizontal="right"/>
    </xf>
    <xf numFmtId="164" fontId="16" fillId="0" borderId="9" xfId="2" applyNumberFormat="1" applyFont="1" applyFill="1" applyBorder="1" applyAlignment="1">
      <alignment horizontal="right"/>
    </xf>
    <xf numFmtId="0" fontId="5" fillId="0" borderId="0" xfId="0" applyFont="1" applyAlignment="1">
      <alignment horizontal="justify" wrapText="1"/>
    </xf>
    <xf numFmtId="0" fontId="12" fillId="2" borderId="58" xfId="0" applyFont="1" applyFill="1" applyBorder="1" applyAlignment="1">
      <alignment horizontal="center"/>
    </xf>
    <xf numFmtId="0" fontId="12" fillId="4" borderId="51" xfId="0" applyFont="1" applyFill="1" applyBorder="1" applyAlignment="1">
      <alignment horizontal="center" wrapText="1"/>
    </xf>
    <xf numFmtId="0" fontId="5" fillId="0" borderId="0" xfId="0" applyFont="1" applyFill="1" applyBorder="1" applyAlignment="1">
      <alignment horizontal="justify" wrapText="1"/>
    </xf>
    <xf numFmtId="0" fontId="12" fillId="4" borderId="62" xfId="0" applyFont="1" applyFill="1" applyBorder="1" applyAlignment="1">
      <alignment horizontal="center" wrapText="1"/>
    </xf>
    <xf numFmtId="3" fontId="15" fillId="3" borderId="4" xfId="0" applyNumberFormat="1" applyFont="1" applyFill="1" applyBorder="1"/>
    <xf numFmtId="3" fontId="15" fillId="0" borderId="6" xfId="0" applyNumberFormat="1" applyFont="1" applyBorder="1"/>
    <xf numFmtId="3" fontId="11" fillId="3" borderId="4" xfId="0" applyNumberFormat="1" applyFont="1" applyFill="1" applyBorder="1"/>
    <xf numFmtId="3" fontId="11" fillId="3" borderId="13" xfId="0" applyNumberFormat="1" applyFont="1" applyFill="1" applyBorder="1"/>
    <xf numFmtId="3" fontId="13" fillId="0" borderId="4" xfId="0" applyNumberFormat="1" applyFont="1" applyBorder="1" applyAlignment="1">
      <alignment vertical="center"/>
    </xf>
    <xf numFmtId="3" fontId="14" fillId="3" borderId="4" xfId="0" applyNumberFormat="1" applyFont="1" applyFill="1" applyBorder="1" applyAlignment="1">
      <alignment horizontal="center" vertical="center"/>
    </xf>
    <xf numFmtId="3" fontId="13" fillId="0" borderId="13" xfId="0" applyNumberFormat="1" applyFont="1" applyBorder="1" applyAlignment="1">
      <alignment vertical="center"/>
    </xf>
    <xf numFmtId="3" fontId="13" fillId="3" borderId="4" xfId="0" applyNumberFormat="1" applyFont="1" applyFill="1" applyBorder="1" applyAlignment="1">
      <alignment horizontal="right" vertical="center"/>
    </xf>
    <xf numFmtId="3" fontId="13" fillId="0" borderId="64" xfId="0" applyNumberFormat="1" applyFont="1" applyBorder="1" applyAlignment="1">
      <alignment vertical="center"/>
    </xf>
    <xf numFmtId="5" fontId="14" fillId="3" borderId="4" xfId="0" applyNumberFormat="1" applyFont="1" applyFill="1" applyBorder="1" applyAlignment="1">
      <alignment horizontal="right" vertical="center"/>
    </xf>
    <xf numFmtId="164" fontId="18" fillId="0" borderId="12" xfId="2" applyNumberFormat="1" applyFont="1" applyBorder="1" applyAlignment="1">
      <alignment horizontal="right" vertical="center"/>
    </xf>
    <xf numFmtId="164" fontId="18" fillId="0" borderId="13" xfId="2" applyNumberFormat="1" applyFont="1" applyBorder="1" applyAlignment="1">
      <alignment horizontal="right" vertical="center"/>
    </xf>
    <xf numFmtId="168" fontId="15" fillId="0" borderId="4" xfId="0" applyNumberFormat="1" applyFont="1" applyBorder="1"/>
    <xf numFmtId="164" fontId="15" fillId="0" borderId="13" xfId="2" applyNumberFormat="1" applyFont="1" applyBorder="1"/>
    <xf numFmtId="164" fontId="16" fillId="0" borderId="0" xfId="2" applyNumberFormat="1" applyFont="1" applyFill="1" applyBorder="1"/>
    <xf numFmtId="168" fontId="16" fillId="0" borderId="0" xfId="0" applyNumberFormat="1" applyFont="1" applyFill="1" applyBorder="1"/>
    <xf numFmtId="168" fontId="16" fillId="0" borderId="12" xfId="0" applyNumberFormat="1" applyFont="1" applyFill="1" applyBorder="1"/>
    <xf numFmtId="164" fontId="16" fillId="0" borderId="12" xfId="2" applyNumberFormat="1" applyFont="1" applyFill="1" applyBorder="1"/>
    <xf numFmtId="0" fontId="15" fillId="5" borderId="4" xfId="0" applyFont="1" applyFill="1" applyBorder="1" applyAlignment="1">
      <alignment vertical="center"/>
    </xf>
    <xf numFmtId="164" fontId="31" fillId="0" borderId="0" xfId="2" applyNumberFormat="1" applyFont="1" applyBorder="1" applyAlignment="1">
      <alignment horizontal="right" vertical="center" wrapText="1"/>
    </xf>
    <xf numFmtId="164" fontId="31" fillId="0" borderId="4" xfId="2" applyNumberFormat="1" applyFont="1" applyBorder="1" applyAlignment="1">
      <alignment horizontal="right" vertical="center" wrapText="1"/>
    </xf>
    <xf numFmtId="164" fontId="16" fillId="0" borderId="4" xfId="2" applyNumberFormat="1" applyFont="1" applyFill="1" applyBorder="1"/>
    <xf numFmtId="164" fontId="16" fillId="0" borderId="13" xfId="2" applyNumberFormat="1" applyFont="1" applyFill="1" applyBorder="1"/>
    <xf numFmtId="3" fontId="15" fillId="0" borderId="13" xfId="0" applyNumberFormat="1" applyFont="1" applyBorder="1"/>
    <xf numFmtId="3" fontId="15" fillId="3" borderId="13" xfId="0" applyNumberFormat="1" applyFont="1" applyFill="1" applyBorder="1"/>
    <xf numFmtId="0" fontId="17" fillId="0" borderId="0" xfId="1" applyFont="1" applyAlignment="1" applyProtection="1">
      <alignment horizontal="center"/>
    </xf>
    <xf numFmtId="0" fontId="5" fillId="0" borderId="0" xfId="0" applyFont="1" applyAlignment="1">
      <alignment horizontal="justify"/>
    </xf>
    <xf numFmtId="0" fontId="5" fillId="0" borderId="0" xfId="0" applyFont="1" applyAlignment="1">
      <alignment horizontal="justify" wrapText="1"/>
    </xf>
    <xf numFmtId="0" fontId="0" fillId="0" borderId="0" xfId="0" applyFont="1" applyAlignment="1">
      <alignment horizontal="justify" wrapText="1"/>
    </xf>
    <xf numFmtId="0" fontId="12" fillId="2" borderId="47"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7" fillId="0" borderId="0" xfId="1" applyFont="1" applyAlignment="1" applyProtection="1">
      <alignment horizontal="center" wrapText="1"/>
    </xf>
    <xf numFmtId="166" fontId="12" fillId="2" borderId="35" xfId="0" applyNumberFormat="1" applyFont="1" applyFill="1" applyBorder="1" applyAlignment="1">
      <alignment horizontal="center"/>
    </xf>
    <xf numFmtId="166" fontId="12" fillId="2" borderId="36" xfId="0" applyNumberFormat="1" applyFont="1" applyFill="1" applyBorder="1" applyAlignment="1">
      <alignment horizontal="center"/>
    </xf>
    <xf numFmtId="166" fontId="12" fillId="2" borderId="8" xfId="0" applyNumberFormat="1" applyFont="1" applyFill="1" applyBorder="1" applyAlignment="1">
      <alignment horizontal="center"/>
    </xf>
    <xf numFmtId="166" fontId="12" fillId="2" borderId="9" xfId="0" applyNumberFormat="1" applyFont="1" applyFill="1" applyBorder="1" applyAlignment="1">
      <alignment horizontal="center"/>
    </xf>
    <xf numFmtId="0" fontId="12" fillId="2" borderId="35" xfId="0" applyNumberFormat="1" applyFont="1" applyFill="1" applyBorder="1" applyAlignment="1">
      <alignment horizontal="center"/>
    </xf>
    <xf numFmtId="0" fontId="12" fillId="2" borderId="36" xfId="0" applyNumberFormat="1" applyFont="1" applyFill="1" applyBorder="1" applyAlignment="1">
      <alignment horizontal="center"/>
    </xf>
    <xf numFmtId="0" fontId="12" fillId="2" borderId="8" xfId="0" applyNumberFormat="1" applyFont="1" applyFill="1" applyBorder="1" applyAlignment="1">
      <alignment horizontal="center"/>
    </xf>
    <xf numFmtId="0" fontId="12" fillId="2" borderId="9" xfId="0" applyNumberFormat="1" applyFont="1" applyFill="1" applyBorder="1" applyAlignment="1">
      <alignment horizontal="center"/>
    </xf>
    <xf numFmtId="0" fontId="42" fillId="4" borderId="29" xfId="0" applyFont="1" applyFill="1" applyBorder="1" applyAlignment="1">
      <alignment horizontal="center" wrapText="1"/>
    </xf>
    <xf numFmtId="0" fontId="42" fillId="4" borderId="30" xfId="0" applyFont="1" applyFill="1" applyBorder="1" applyAlignment="1">
      <alignment horizontal="center" wrapText="1"/>
    </xf>
    <xf numFmtId="0" fontId="7" fillId="0" borderId="0" xfId="0" applyFont="1" applyFill="1" applyBorder="1" applyAlignment="1">
      <alignment horizontal="left" wrapText="1"/>
    </xf>
    <xf numFmtId="0" fontId="41" fillId="4" borderId="28" xfId="0" applyFont="1" applyFill="1" applyBorder="1" applyAlignment="1">
      <alignment horizontal="justify" wrapText="1"/>
    </xf>
    <xf numFmtId="0" fontId="41" fillId="4" borderId="31" xfId="0" applyFont="1" applyFill="1" applyBorder="1" applyAlignment="1">
      <alignment horizontal="justify" wrapText="1"/>
    </xf>
    <xf numFmtId="0" fontId="12" fillId="4" borderId="41" xfId="0" applyFont="1" applyFill="1" applyBorder="1" applyAlignment="1">
      <alignment horizontal="center" wrapText="1"/>
    </xf>
    <xf numFmtId="0" fontId="12" fillId="4" borderId="41" xfId="0" applyFont="1" applyFill="1" applyBorder="1" applyAlignment="1">
      <alignment horizontal="center"/>
    </xf>
    <xf numFmtId="0" fontId="5" fillId="0" borderId="0" xfId="0" applyFont="1" applyAlignment="1">
      <alignment horizontal="left" wrapText="1"/>
    </xf>
    <xf numFmtId="0" fontId="12" fillId="4" borderId="55" xfId="0" applyFont="1" applyFill="1" applyBorder="1" applyAlignment="1">
      <alignment horizontal="center" wrapText="1"/>
    </xf>
    <xf numFmtId="0" fontId="12" fillId="4" borderId="56" xfId="0" applyFont="1" applyFill="1" applyBorder="1" applyAlignment="1">
      <alignment horizontal="center" wrapText="1"/>
    </xf>
    <xf numFmtId="0" fontId="12" fillId="4" borderId="55" xfId="0" applyFont="1" applyFill="1" applyBorder="1" applyAlignment="1">
      <alignment horizontal="center"/>
    </xf>
    <xf numFmtId="0" fontId="12" fillId="4" borderId="56" xfId="0" applyFont="1" applyFill="1" applyBorder="1" applyAlignment="1">
      <alignment horizontal="center"/>
    </xf>
    <xf numFmtId="0" fontId="5" fillId="0" borderId="0" xfId="0" applyFont="1" applyFill="1" applyAlignment="1">
      <alignment horizontal="justify" wrapText="1"/>
    </xf>
    <xf numFmtId="0" fontId="5" fillId="0" borderId="0" xfId="0" applyFont="1" applyAlignment="1">
      <alignment horizontal="left" wrapText="1" indent="3"/>
    </xf>
    <xf numFmtId="0" fontId="12" fillId="2" borderId="59" xfId="0" applyFont="1" applyFill="1" applyBorder="1" applyAlignment="1">
      <alignment horizontal="center"/>
    </xf>
    <xf numFmtId="0" fontId="12" fillId="2" borderId="0" xfId="0" applyFont="1" applyFill="1" applyBorder="1" applyAlignment="1">
      <alignment horizontal="center"/>
    </xf>
    <xf numFmtId="0" fontId="12" fillId="2" borderId="60" xfId="0" applyFont="1" applyFill="1" applyBorder="1" applyAlignment="1">
      <alignment horizontal="center"/>
    </xf>
    <xf numFmtId="0" fontId="12" fillId="2" borderId="0" xfId="0" applyFont="1" applyFill="1" applyAlignment="1">
      <alignment horizontal="center"/>
    </xf>
    <xf numFmtId="0" fontId="5" fillId="0" borderId="0" xfId="0" applyFont="1" applyFill="1" applyAlignment="1">
      <alignment horizontal="left"/>
    </xf>
    <xf numFmtId="0" fontId="12" fillId="2" borderId="61" xfId="3" applyNumberFormat="1" applyFont="1" applyFill="1" applyBorder="1" applyAlignment="1">
      <alignment horizontal="center" vertical="center" wrapText="1"/>
    </xf>
    <xf numFmtId="0" fontId="12" fillId="2" borderId="62" xfId="3" applyNumberFormat="1" applyFont="1" applyFill="1" applyBorder="1" applyAlignment="1">
      <alignment horizontal="center" vertical="center" wrapText="1"/>
    </xf>
    <xf numFmtId="0" fontId="12" fillId="2" borderId="47" xfId="3" applyNumberFormat="1" applyFont="1" applyFill="1" applyBorder="1" applyAlignment="1">
      <alignment horizontal="center" vertical="center" wrapText="1"/>
    </xf>
    <xf numFmtId="0" fontId="12" fillId="2" borderId="48" xfId="3" applyNumberFormat="1" applyFont="1" applyFill="1" applyBorder="1" applyAlignment="1">
      <alignment horizontal="center" vertical="center" wrapText="1"/>
    </xf>
    <xf numFmtId="0" fontId="12" fillId="2" borderId="58" xfId="0" applyFont="1" applyFill="1" applyBorder="1" applyAlignment="1">
      <alignment horizontal="center"/>
    </xf>
    <xf numFmtId="0" fontId="12" fillId="2" borderId="5" xfId="0" applyFont="1" applyFill="1" applyBorder="1" applyAlignment="1">
      <alignment horizontal="center"/>
    </xf>
    <xf numFmtId="0" fontId="12" fillId="2" borderId="63" xfId="0" applyFont="1" applyFill="1" applyBorder="1" applyAlignment="1">
      <alignment horizontal="center"/>
    </xf>
    <xf numFmtId="0" fontId="12" fillId="2" borderId="6" xfId="0" applyFont="1" applyFill="1" applyBorder="1" applyAlignment="1">
      <alignment horizontal="center"/>
    </xf>
    <xf numFmtId="0" fontId="15" fillId="0" borderId="0" xfId="0" applyFont="1" applyAlignment="1">
      <alignment horizontal="justify" wrapText="1"/>
    </xf>
    <xf numFmtId="0" fontId="5" fillId="0" borderId="0" xfId="0" applyFont="1" applyFill="1" applyBorder="1" applyAlignment="1">
      <alignment horizontal="justify" wrapText="1"/>
    </xf>
    <xf numFmtId="0" fontId="11" fillId="0" borderId="7"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8" xfId="0" applyFont="1" applyFill="1" applyBorder="1" applyAlignment="1">
      <alignment horizontal="center" vertical="center"/>
    </xf>
    <xf numFmtId="0" fontId="0" fillId="0" borderId="0" xfId="0" applyFill="1" applyBorder="1" applyAlignment="1">
      <alignment horizontal="justify" wrapText="1"/>
    </xf>
    <xf numFmtId="0" fontId="0" fillId="0" borderId="0" xfId="0" applyFont="1" applyFill="1" applyBorder="1" applyAlignment="1">
      <alignment horizontal="justify" wrapText="1"/>
    </xf>
    <xf numFmtId="0" fontId="0" fillId="0" borderId="0" xfId="0" applyAlignment="1">
      <alignment horizontal="justify" wrapText="1"/>
    </xf>
    <xf numFmtId="2" fontId="15" fillId="0" borderId="0" xfId="0" applyNumberFormat="1" applyFont="1"/>
    <xf numFmtId="2" fontId="5" fillId="0" borderId="0" xfId="0" applyNumberFormat="1" applyFont="1" applyAlignment="1">
      <alignment wrapText="1"/>
    </xf>
  </cellXfs>
  <cellStyles count="5">
    <cellStyle name="Hiperligação" xfId="1" builtinId="8"/>
    <cellStyle name="Normal" xfId="0" builtinId="0"/>
    <cellStyle name="Normal 2" xfId="3"/>
    <cellStyle name="Normal_Nota das pensões consolidada - Nossa" xfId="4"/>
    <cellStyle name="Percentagem" xfId="2" builtinId="5"/>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Tema do Office">
  <a:themeElements>
    <a:clrScheme name="APB 1">
      <a:dk1>
        <a:sysClr val="windowText" lastClr="000000"/>
      </a:dk1>
      <a:lt1>
        <a:srgbClr val="FFFFFF"/>
      </a:lt1>
      <a:dk2>
        <a:srgbClr val="69676D"/>
      </a:dk2>
      <a:lt2>
        <a:srgbClr val="C9C2D1"/>
      </a:lt2>
      <a:accent1>
        <a:srgbClr val="AA8529"/>
      </a:accent1>
      <a:accent2>
        <a:srgbClr val="D03200"/>
      </a:accent2>
      <a:accent3>
        <a:srgbClr val="663300"/>
      </a:accent3>
      <a:accent4>
        <a:srgbClr val="E7D29E"/>
      </a:accent4>
      <a:accent5>
        <a:srgbClr val="A29E00"/>
      </a:accent5>
      <a:accent6>
        <a:srgbClr val="3A74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C:\Users\vflores\AppData\Roaming\Microsoft\Excel\BIA%202019%20-%20Tabelas%20em%20Excel.xlsx" TargetMode="External"/><Relationship Id="rId1" Type="http://schemas.openxmlformats.org/officeDocument/2006/relationships/hyperlink" Target="file:///C:\Users\vflores\AppData\Roaming\Microsoft\Excel\BIA%202018%20-%20Tabelas%20em%20Excel%20-%20S&#243;%202018.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A1:R82"/>
  <sheetViews>
    <sheetView showGridLines="0" workbookViewId="0">
      <selection activeCell="G25" sqref="G25"/>
    </sheetView>
  </sheetViews>
  <sheetFormatPr defaultColWidth="8.6640625" defaultRowHeight="13.8" x14ac:dyDescent="0.3"/>
  <cols>
    <col min="1" max="4" width="8.6640625" style="34"/>
    <col min="5" max="5" width="23.44140625" style="34" customWidth="1"/>
    <col min="6" max="16384" width="8.6640625" style="34"/>
  </cols>
  <sheetData>
    <row r="1" spans="1:18" ht="13.2" customHeight="1" x14ac:dyDescent="0.3"/>
    <row r="2" spans="1:18" ht="13.2" customHeight="1" x14ac:dyDescent="0.3"/>
    <row r="3" spans="1:18" ht="13.2" customHeight="1" x14ac:dyDescent="0.3">
      <c r="A3" s="237" t="s">
        <v>202</v>
      </c>
    </row>
    <row r="4" spans="1:18" ht="13.2" customHeight="1" x14ac:dyDescent="0.3"/>
    <row r="5" spans="1:18" ht="13.2" customHeight="1" x14ac:dyDescent="0.3">
      <c r="A5" s="238" t="s">
        <v>26</v>
      </c>
      <c r="B5" s="239"/>
      <c r="C5" s="239"/>
      <c r="D5" s="239"/>
      <c r="E5" s="239"/>
      <c r="F5" s="239"/>
      <c r="G5" s="239"/>
      <c r="H5" s="239"/>
      <c r="I5" s="239"/>
      <c r="J5" s="239"/>
      <c r="K5" s="239"/>
      <c r="L5" s="239"/>
      <c r="M5" s="239"/>
      <c r="N5" s="239"/>
      <c r="O5" s="239"/>
      <c r="P5" s="239"/>
      <c r="Q5" s="239"/>
      <c r="R5" s="239"/>
    </row>
    <row r="6" spans="1:18" ht="13.2" customHeight="1" x14ac:dyDescent="0.3">
      <c r="A6" s="148" t="s">
        <v>502</v>
      </c>
      <c r="B6" s="239"/>
      <c r="C6" s="239"/>
      <c r="D6" s="239"/>
      <c r="E6" s="239"/>
      <c r="F6" s="239"/>
      <c r="G6" s="239"/>
      <c r="H6" s="239"/>
      <c r="I6" s="239"/>
      <c r="J6" s="239"/>
      <c r="K6" s="239"/>
      <c r="L6" s="239"/>
      <c r="M6" s="239"/>
      <c r="N6" s="239"/>
      <c r="O6" s="239"/>
      <c r="P6" s="239"/>
      <c r="Q6" s="239"/>
      <c r="R6" s="239"/>
    </row>
    <row r="7" spans="1:18" ht="13.2" customHeight="1" x14ac:dyDescent="0.3">
      <c r="A7" s="148" t="s">
        <v>443</v>
      </c>
      <c r="B7" s="240"/>
      <c r="C7" s="240"/>
      <c r="D7" s="240"/>
      <c r="E7" s="240"/>
      <c r="F7" s="239"/>
      <c r="G7" s="239"/>
      <c r="H7" s="239"/>
      <c r="I7" s="239"/>
      <c r="J7" s="239"/>
      <c r="K7" s="239"/>
      <c r="L7" s="239"/>
      <c r="M7" s="239"/>
      <c r="N7" s="239"/>
      <c r="O7" s="239"/>
      <c r="P7" s="239"/>
      <c r="Q7" s="239"/>
      <c r="R7" s="239"/>
    </row>
    <row r="8" spans="1:18" ht="13.2" customHeight="1" x14ac:dyDescent="0.3">
      <c r="A8" s="148" t="s">
        <v>444</v>
      </c>
      <c r="G8" s="239"/>
      <c r="H8" s="239"/>
      <c r="I8" s="239"/>
      <c r="J8" s="239"/>
      <c r="K8" s="239"/>
      <c r="L8" s="239"/>
      <c r="M8" s="239"/>
      <c r="N8" s="239"/>
      <c r="O8" s="239"/>
      <c r="P8" s="239"/>
      <c r="Q8" s="239"/>
      <c r="R8" s="239"/>
    </row>
    <row r="9" spans="1:18" ht="13.2" customHeight="1" x14ac:dyDescent="0.3">
      <c r="A9" s="148" t="s">
        <v>445</v>
      </c>
      <c r="G9" s="239"/>
      <c r="H9" s="239"/>
      <c r="I9" s="239"/>
      <c r="J9" s="239"/>
      <c r="K9" s="239"/>
      <c r="L9" s="239"/>
      <c r="M9" s="239"/>
      <c r="N9" s="239"/>
      <c r="O9" s="239"/>
      <c r="P9" s="239"/>
      <c r="Q9" s="239"/>
      <c r="R9" s="239"/>
    </row>
    <row r="10" spans="1:18" ht="13.2" customHeight="1" x14ac:dyDescent="0.3">
      <c r="A10" s="148"/>
      <c r="G10" s="239"/>
      <c r="H10" s="239"/>
      <c r="I10" s="239"/>
      <c r="J10" s="239"/>
      <c r="K10" s="239"/>
      <c r="L10" s="239"/>
      <c r="M10" s="239"/>
      <c r="N10" s="239"/>
      <c r="O10" s="239"/>
      <c r="P10" s="239"/>
      <c r="Q10" s="239"/>
      <c r="R10" s="239"/>
    </row>
    <row r="11" spans="1:18" ht="13.2" customHeight="1" x14ac:dyDescent="0.3">
      <c r="A11" s="238" t="s">
        <v>27</v>
      </c>
      <c r="G11" s="239"/>
      <c r="H11" s="239"/>
      <c r="I11" s="239"/>
      <c r="J11" s="239"/>
      <c r="K11" s="239"/>
      <c r="L11" s="239"/>
      <c r="M11" s="239"/>
      <c r="N11" s="239"/>
      <c r="O11" s="239"/>
      <c r="P11" s="239"/>
      <c r="Q11" s="239"/>
      <c r="R11" s="239"/>
    </row>
    <row r="12" spans="1:18" ht="13.2" customHeight="1" x14ac:dyDescent="0.3">
      <c r="A12" s="148" t="s">
        <v>446</v>
      </c>
      <c r="G12" s="239"/>
      <c r="H12" s="239"/>
      <c r="I12" s="239"/>
      <c r="J12" s="239"/>
      <c r="K12" s="239"/>
      <c r="L12" s="239"/>
      <c r="M12" s="239"/>
      <c r="N12" s="239"/>
      <c r="O12" s="239"/>
      <c r="P12" s="239"/>
      <c r="Q12" s="239"/>
      <c r="R12" s="239"/>
    </row>
    <row r="13" spans="1:18" ht="13.2" customHeight="1" x14ac:dyDescent="0.3">
      <c r="A13" s="148" t="s">
        <v>447</v>
      </c>
      <c r="K13" s="239"/>
      <c r="L13" s="239"/>
      <c r="M13" s="239"/>
      <c r="N13" s="239"/>
      <c r="O13" s="239"/>
      <c r="P13" s="239"/>
      <c r="Q13" s="239"/>
      <c r="R13" s="239"/>
    </row>
    <row r="14" spans="1:18" ht="13.2" customHeight="1" x14ac:dyDescent="0.3">
      <c r="A14" s="148" t="s">
        <v>448</v>
      </c>
      <c r="B14" s="239"/>
      <c r="C14" s="239"/>
      <c r="D14" s="239"/>
      <c r="E14" s="239"/>
      <c r="F14" s="239"/>
      <c r="G14" s="239"/>
      <c r="H14" s="239"/>
      <c r="I14" s="239"/>
      <c r="J14" s="239"/>
      <c r="K14" s="239"/>
      <c r="L14" s="239"/>
      <c r="M14" s="239"/>
      <c r="N14" s="239"/>
      <c r="O14" s="239"/>
      <c r="P14" s="239"/>
      <c r="Q14" s="239"/>
      <c r="R14" s="239"/>
    </row>
    <row r="15" spans="1:18" ht="13.2" customHeight="1" x14ac:dyDescent="0.3">
      <c r="A15" s="148" t="s">
        <v>449</v>
      </c>
      <c r="G15" s="239"/>
      <c r="H15" s="239"/>
      <c r="I15" s="239"/>
      <c r="J15" s="239"/>
      <c r="K15" s="239"/>
      <c r="L15" s="239"/>
      <c r="M15" s="239"/>
      <c r="N15" s="239"/>
      <c r="O15" s="239"/>
      <c r="P15" s="239"/>
      <c r="Q15" s="239"/>
      <c r="R15" s="239"/>
    </row>
    <row r="16" spans="1:18" ht="13.2" customHeight="1" x14ac:dyDescent="0.3">
      <c r="A16" s="148" t="s">
        <v>450</v>
      </c>
      <c r="N16" s="239"/>
      <c r="O16" s="239"/>
      <c r="P16" s="239"/>
      <c r="Q16" s="239"/>
      <c r="R16" s="239"/>
    </row>
    <row r="17" spans="1:18" ht="13.2" customHeight="1" x14ac:dyDescent="0.3">
      <c r="A17" s="148" t="s">
        <v>451</v>
      </c>
      <c r="N17" s="239"/>
      <c r="O17" s="239"/>
      <c r="P17" s="239"/>
      <c r="Q17" s="239"/>
      <c r="R17" s="239"/>
    </row>
    <row r="18" spans="1:18" ht="13.2" customHeight="1" x14ac:dyDescent="0.3">
      <c r="A18" s="148" t="s">
        <v>452</v>
      </c>
      <c r="B18" s="241"/>
      <c r="C18" s="241"/>
      <c r="D18" s="241"/>
      <c r="E18" s="241"/>
      <c r="F18" s="241"/>
      <c r="G18" s="239"/>
      <c r="H18" s="239"/>
      <c r="I18" s="239"/>
      <c r="J18" s="239"/>
      <c r="K18" s="239"/>
      <c r="L18" s="239"/>
      <c r="M18" s="239"/>
      <c r="N18" s="239"/>
      <c r="O18" s="239"/>
      <c r="P18" s="239"/>
      <c r="Q18" s="239"/>
      <c r="R18" s="239"/>
    </row>
    <row r="19" spans="1:18" ht="13.2" customHeight="1" x14ac:dyDescent="0.3">
      <c r="A19" s="148" t="s">
        <v>453</v>
      </c>
      <c r="B19" s="242"/>
      <c r="C19" s="241"/>
      <c r="D19" s="241"/>
      <c r="E19" s="241"/>
      <c r="F19" s="241"/>
      <c r="G19" s="239"/>
      <c r="H19" s="239"/>
      <c r="I19" s="239"/>
      <c r="J19" s="239"/>
      <c r="K19" s="239"/>
      <c r="L19" s="239"/>
      <c r="M19" s="239"/>
      <c r="N19" s="239"/>
      <c r="O19" s="239"/>
      <c r="P19" s="239"/>
      <c r="Q19" s="239"/>
      <c r="R19" s="239"/>
    </row>
    <row r="20" spans="1:18" ht="13.2" customHeight="1" x14ac:dyDescent="0.3">
      <c r="A20" s="148" t="s">
        <v>454</v>
      </c>
      <c r="B20" s="242"/>
      <c r="C20" s="241"/>
      <c r="D20" s="241"/>
      <c r="E20" s="241"/>
      <c r="F20" s="239"/>
      <c r="G20" s="239"/>
      <c r="H20" s="239"/>
      <c r="I20" s="239"/>
      <c r="J20" s="239"/>
      <c r="K20" s="239"/>
      <c r="L20" s="239"/>
      <c r="M20" s="239"/>
      <c r="N20" s="239"/>
      <c r="O20" s="239"/>
      <c r="P20" s="239"/>
      <c r="Q20" s="239"/>
      <c r="R20" s="239"/>
    </row>
    <row r="21" spans="1:18" ht="13.2" customHeight="1" x14ac:dyDescent="0.3">
      <c r="A21" s="148" t="s">
        <v>455</v>
      </c>
      <c r="B21" s="242"/>
      <c r="C21" s="241"/>
      <c r="D21" s="241"/>
      <c r="E21" s="241"/>
      <c r="F21" s="241"/>
      <c r="G21" s="241"/>
      <c r="H21" s="241"/>
      <c r="I21" s="241"/>
      <c r="J21" s="241"/>
      <c r="K21" s="241"/>
      <c r="L21" s="241"/>
      <c r="M21" s="241"/>
      <c r="N21" s="241"/>
      <c r="O21" s="241"/>
      <c r="P21" s="239"/>
      <c r="Q21" s="239"/>
      <c r="R21" s="239"/>
    </row>
    <row r="22" spans="1:18" ht="13.2" customHeight="1" x14ac:dyDescent="0.3">
      <c r="A22" s="148" t="s">
        <v>456</v>
      </c>
      <c r="B22" s="242"/>
      <c r="C22" s="241"/>
      <c r="D22" s="241"/>
      <c r="E22" s="241"/>
      <c r="F22" s="241"/>
      <c r="G22" s="241"/>
      <c r="H22" s="241"/>
      <c r="I22" s="241"/>
      <c r="J22" s="239"/>
      <c r="K22" s="239"/>
      <c r="L22" s="239"/>
      <c r="M22" s="239"/>
      <c r="N22" s="239"/>
      <c r="O22" s="239"/>
      <c r="P22" s="239"/>
      <c r="Q22" s="239"/>
      <c r="R22" s="239"/>
    </row>
    <row r="23" spans="1:18" ht="13.2" customHeight="1" x14ac:dyDescent="0.3">
      <c r="A23" s="148" t="s">
        <v>457</v>
      </c>
      <c r="B23" s="242"/>
      <c r="C23" s="241"/>
      <c r="D23" s="241"/>
      <c r="E23" s="241"/>
      <c r="F23" s="241"/>
      <c r="G23" s="239"/>
      <c r="H23" s="239"/>
      <c r="I23" s="239"/>
      <c r="J23" s="239"/>
      <c r="K23" s="239"/>
      <c r="L23" s="239"/>
      <c r="M23" s="239"/>
      <c r="N23" s="239"/>
      <c r="O23" s="239"/>
      <c r="P23" s="239"/>
      <c r="Q23" s="239"/>
      <c r="R23" s="239"/>
    </row>
    <row r="24" spans="1:18" ht="13.2" customHeight="1" x14ac:dyDescent="0.3">
      <c r="A24" s="148" t="s">
        <v>458</v>
      </c>
      <c r="B24" s="242"/>
      <c r="C24" s="241"/>
      <c r="D24" s="241"/>
      <c r="E24" s="241"/>
      <c r="F24" s="241"/>
      <c r="G24" s="241"/>
      <c r="H24" s="241"/>
      <c r="I24" s="241"/>
      <c r="J24" s="241"/>
      <c r="K24" s="239"/>
      <c r="L24" s="239"/>
      <c r="M24" s="239"/>
      <c r="N24" s="239"/>
      <c r="O24" s="239"/>
      <c r="P24" s="239"/>
      <c r="Q24" s="239"/>
      <c r="R24" s="239"/>
    </row>
    <row r="25" spans="1:18" ht="13.2" customHeight="1" x14ac:dyDescent="0.3">
      <c r="A25" s="148"/>
      <c r="B25" s="242"/>
      <c r="C25" s="241"/>
      <c r="D25" s="241"/>
      <c r="E25" s="241"/>
      <c r="F25" s="241"/>
      <c r="G25" s="241"/>
      <c r="H25" s="241"/>
      <c r="I25" s="241"/>
      <c r="J25" s="241"/>
      <c r="K25" s="239"/>
      <c r="L25" s="239"/>
      <c r="M25" s="239"/>
      <c r="N25" s="239"/>
      <c r="O25" s="239"/>
      <c r="P25" s="239"/>
      <c r="Q25" s="239"/>
      <c r="R25" s="239"/>
    </row>
    <row r="26" spans="1:18" ht="13.2" customHeight="1" x14ac:dyDescent="0.3">
      <c r="A26" s="243" t="s">
        <v>139</v>
      </c>
      <c r="B26" s="242"/>
      <c r="C26" s="241"/>
      <c r="D26" s="241"/>
      <c r="E26" s="241"/>
      <c r="F26" s="241"/>
      <c r="G26" s="241"/>
      <c r="H26" s="241"/>
      <c r="I26" s="241"/>
      <c r="J26" s="241"/>
      <c r="K26" s="239"/>
      <c r="L26" s="239"/>
      <c r="M26" s="239"/>
      <c r="N26" s="239"/>
      <c r="O26" s="239"/>
      <c r="P26" s="239"/>
      <c r="Q26" s="239"/>
      <c r="R26" s="239"/>
    </row>
    <row r="27" spans="1:18" ht="13.2" customHeight="1" x14ac:dyDescent="0.3">
      <c r="A27" s="148" t="s">
        <v>459</v>
      </c>
      <c r="B27" s="242"/>
      <c r="C27" s="241"/>
      <c r="D27" s="241"/>
      <c r="E27" s="241"/>
      <c r="F27" s="241"/>
      <c r="G27" s="239"/>
      <c r="H27" s="239"/>
      <c r="I27" s="239"/>
      <c r="J27" s="239"/>
      <c r="K27" s="239"/>
      <c r="L27" s="239"/>
      <c r="M27" s="239"/>
      <c r="N27" s="239"/>
      <c r="O27" s="239"/>
      <c r="P27" s="239"/>
      <c r="Q27" s="239"/>
      <c r="R27" s="239"/>
    </row>
    <row r="28" spans="1:18" ht="13.2" customHeight="1" x14ac:dyDescent="0.3">
      <c r="A28" s="148" t="s">
        <v>460</v>
      </c>
      <c r="B28" s="242"/>
      <c r="C28" s="241"/>
      <c r="D28" s="241"/>
      <c r="E28" s="241"/>
      <c r="F28" s="241"/>
      <c r="G28" s="239"/>
      <c r="H28" s="239"/>
      <c r="I28" s="239"/>
      <c r="J28" s="239"/>
      <c r="K28" s="239"/>
      <c r="L28" s="239"/>
      <c r="M28" s="239"/>
      <c r="N28" s="239"/>
      <c r="O28" s="239"/>
      <c r="P28" s="239"/>
      <c r="Q28" s="239"/>
      <c r="R28" s="239"/>
    </row>
    <row r="29" spans="1:18" ht="13.2" customHeight="1" x14ac:dyDescent="0.3">
      <c r="A29" s="148" t="s">
        <v>461</v>
      </c>
      <c r="B29" s="242"/>
      <c r="C29" s="241"/>
      <c r="D29" s="241"/>
      <c r="E29" s="241"/>
      <c r="F29" s="241"/>
      <c r="G29" s="239"/>
      <c r="H29" s="239"/>
      <c r="I29" s="239"/>
      <c r="J29" s="239"/>
      <c r="K29" s="239"/>
      <c r="L29" s="239"/>
      <c r="M29" s="239"/>
      <c r="N29" s="239"/>
      <c r="O29" s="239"/>
      <c r="P29" s="239"/>
      <c r="Q29" s="239"/>
      <c r="R29" s="239"/>
    </row>
    <row r="30" spans="1:18" ht="13.2" customHeight="1" x14ac:dyDescent="0.3">
      <c r="A30" s="148" t="s">
        <v>462</v>
      </c>
      <c r="B30" s="242"/>
      <c r="C30" s="241"/>
      <c r="D30" s="241"/>
      <c r="E30" s="241"/>
      <c r="F30" s="241"/>
      <c r="G30" s="239"/>
      <c r="H30" s="239"/>
      <c r="I30" s="239"/>
      <c r="J30" s="239"/>
      <c r="K30" s="239"/>
      <c r="L30" s="239"/>
      <c r="M30" s="239"/>
      <c r="N30" s="239"/>
      <c r="O30" s="239"/>
      <c r="P30" s="239"/>
      <c r="Q30" s="239"/>
      <c r="R30" s="239"/>
    </row>
    <row r="31" spans="1:18" ht="13.2" customHeight="1" x14ac:dyDescent="0.3">
      <c r="A31" s="148" t="s">
        <v>463</v>
      </c>
      <c r="B31" s="242"/>
      <c r="C31" s="241"/>
      <c r="D31" s="241"/>
      <c r="E31" s="241"/>
      <c r="F31" s="241"/>
      <c r="G31" s="239"/>
      <c r="H31" s="239"/>
      <c r="I31" s="239"/>
      <c r="J31" s="239"/>
      <c r="K31" s="239"/>
      <c r="L31" s="239"/>
      <c r="M31" s="239"/>
      <c r="N31" s="239"/>
      <c r="O31" s="239"/>
      <c r="P31" s="239"/>
      <c r="Q31" s="239"/>
      <c r="R31" s="239"/>
    </row>
    <row r="32" spans="1:18" ht="13.2" customHeight="1" x14ac:dyDescent="0.3">
      <c r="A32" s="148" t="s">
        <v>464</v>
      </c>
      <c r="B32" s="242"/>
      <c r="C32" s="241"/>
      <c r="D32" s="241"/>
      <c r="E32" s="241"/>
      <c r="F32" s="241"/>
      <c r="G32" s="241"/>
      <c r="H32" s="241"/>
      <c r="I32" s="241"/>
      <c r="J32" s="241"/>
      <c r="K32" s="241"/>
      <c r="L32" s="241"/>
      <c r="M32" s="241"/>
      <c r="N32" s="241"/>
      <c r="O32" s="241"/>
      <c r="P32" s="239"/>
      <c r="Q32" s="239"/>
      <c r="R32" s="239"/>
    </row>
    <row r="33" spans="1:18" ht="13.2" customHeight="1" x14ac:dyDescent="0.3">
      <c r="A33" s="148" t="s">
        <v>465</v>
      </c>
      <c r="B33" s="242"/>
      <c r="C33" s="241"/>
      <c r="D33" s="241"/>
      <c r="E33" s="241"/>
      <c r="F33" s="241"/>
      <c r="G33" s="241"/>
      <c r="H33" s="241"/>
      <c r="I33" s="241"/>
      <c r="J33" s="239"/>
      <c r="K33" s="239"/>
      <c r="L33" s="239"/>
      <c r="M33" s="239"/>
      <c r="N33" s="239"/>
      <c r="O33" s="239"/>
      <c r="P33" s="239"/>
      <c r="Q33" s="239"/>
      <c r="R33" s="239"/>
    </row>
    <row r="34" spans="1:18" ht="13.2" customHeight="1" x14ac:dyDescent="0.3">
      <c r="A34" s="148" t="s">
        <v>466</v>
      </c>
      <c r="B34" s="242"/>
      <c r="C34" s="241"/>
      <c r="D34" s="241"/>
      <c r="E34" s="241"/>
      <c r="F34" s="241"/>
      <c r="G34" s="241"/>
      <c r="H34" s="241"/>
      <c r="I34" s="239"/>
      <c r="J34" s="239"/>
      <c r="K34" s="239"/>
      <c r="L34" s="239"/>
      <c r="M34" s="239"/>
      <c r="N34" s="239"/>
      <c r="O34" s="239"/>
      <c r="P34" s="239"/>
      <c r="Q34" s="239"/>
      <c r="R34" s="239"/>
    </row>
    <row r="35" spans="1:18" ht="13.2" customHeight="1" x14ac:dyDescent="0.3">
      <c r="A35" s="148" t="s">
        <v>467</v>
      </c>
      <c r="B35" s="242"/>
      <c r="C35" s="241"/>
      <c r="D35" s="241"/>
      <c r="E35" s="241"/>
      <c r="F35" s="241"/>
      <c r="G35" s="241"/>
      <c r="H35" s="241"/>
      <c r="I35" s="241"/>
      <c r="J35" s="241"/>
      <c r="K35" s="239"/>
      <c r="L35" s="239"/>
      <c r="M35" s="239"/>
      <c r="N35" s="239"/>
      <c r="O35" s="239"/>
      <c r="P35" s="239"/>
      <c r="Q35" s="239"/>
      <c r="R35" s="239"/>
    </row>
    <row r="36" spans="1:18" ht="13.2" customHeight="1" x14ac:dyDescent="0.3">
      <c r="A36" s="148" t="s">
        <v>468</v>
      </c>
      <c r="B36" s="242"/>
      <c r="C36" s="241"/>
      <c r="D36" s="241"/>
      <c r="E36" s="241"/>
      <c r="F36" s="241"/>
      <c r="G36" s="239"/>
      <c r="H36" s="239"/>
      <c r="I36" s="239"/>
      <c r="J36" s="239"/>
      <c r="K36" s="239"/>
      <c r="L36" s="239"/>
      <c r="M36" s="239"/>
      <c r="N36" s="239"/>
      <c r="O36" s="239"/>
      <c r="P36" s="239"/>
      <c r="Q36" s="239"/>
      <c r="R36" s="239"/>
    </row>
    <row r="37" spans="1:18" ht="13.2" customHeight="1" x14ac:dyDescent="0.3">
      <c r="A37" s="148" t="s">
        <v>469</v>
      </c>
      <c r="B37" s="242"/>
      <c r="C37" s="241"/>
      <c r="D37" s="241"/>
      <c r="E37" s="241"/>
      <c r="F37" s="241"/>
      <c r="G37" s="239"/>
      <c r="H37" s="239"/>
      <c r="I37" s="239"/>
      <c r="J37" s="239"/>
      <c r="K37" s="239"/>
      <c r="L37" s="239"/>
      <c r="M37" s="239"/>
      <c r="N37" s="239"/>
      <c r="O37" s="239"/>
      <c r="P37" s="239"/>
      <c r="Q37" s="239"/>
      <c r="R37" s="239"/>
    </row>
    <row r="38" spans="1:18" ht="13.2" customHeight="1" x14ac:dyDescent="0.3">
      <c r="A38" s="148" t="s">
        <v>470</v>
      </c>
      <c r="B38" s="242"/>
      <c r="C38" s="241"/>
      <c r="D38" s="241"/>
      <c r="E38" s="241"/>
      <c r="F38" s="241"/>
      <c r="G38" s="239"/>
      <c r="H38" s="239"/>
      <c r="I38" s="239"/>
      <c r="J38" s="239"/>
      <c r="K38" s="239"/>
      <c r="L38" s="239"/>
      <c r="M38" s="239"/>
      <c r="N38" s="239"/>
      <c r="O38" s="239"/>
      <c r="P38" s="239"/>
      <c r="Q38" s="239"/>
      <c r="R38" s="239"/>
    </row>
    <row r="39" spans="1:18" ht="13.2" customHeight="1" x14ac:dyDescent="0.3">
      <c r="A39" s="148"/>
      <c r="B39" s="242"/>
      <c r="C39" s="241"/>
      <c r="D39" s="241"/>
      <c r="E39" s="241"/>
      <c r="F39" s="241"/>
      <c r="G39" s="239"/>
      <c r="H39" s="239"/>
      <c r="I39" s="239"/>
      <c r="J39" s="239"/>
      <c r="K39" s="239"/>
      <c r="L39" s="239"/>
      <c r="M39" s="239"/>
      <c r="N39" s="239"/>
      <c r="O39" s="239"/>
      <c r="P39" s="239"/>
      <c r="Q39" s="239"/>
      <c r="R39" s="239"/>
    </row>
    <row r="40" spans="1:18" ht="13.2" customHeight="1" x14ac:dyDescent="0.3">
      <c r="A40" s="243" t="s">
        <v>398</v>
      </c>
      <c r="B40" s="242"/>
      <c r="C40" s="241"/>
      <c r="D40" s="241"/>
      <c r="E40" s="241"/>
      <c r="F40" s="241"/>
      <c r="G40" s="239"/>
      <c r="H40" s="239"/>
      <c r="I40" s="239"/>
      <c r="J40" s="239"/>
      <c r="K40" s="239"/>
      <c r="L40" s="239"/>
      <c r="M40" s="239"/>
      <c r="N40" s="239"/>
      <c r="O40" s="239"/>
      <c r="P40" s="239"/>
      <c r="Q40" s="239"/>
      <c r="R40" s="239"/>
    </row>
    <row r="41" spans="1:18" ht="13.2" customHeight="1" x14ac:dyDescent="0.3">
      <c r="A41" s="148" t="s">
        <v>471</v>
      </c>
      <c r="B41" s="242"/>
      <c r="C41" s="241"/>
      <c r="D41" s="241"/>
      <c r="E41" s="241"/>
      <c r="F41" s="241"/>
      <c r="G41" s="239"/>
      <c r="H41" s="239"/>
      <c r="I41" s="239"/>
      <c r="J41" s="239"/>
      <c r="K41" s="239"/>
      <c r="L41" s="239"/>
      <c r="M41" s="239"/>
      <c r="N41" s="239"/>
      <c r="O41" s="239"/>
      <c r="P41" s="239"/>
      <c r="Q41" s="239"/>
      <c r="R41" s="239"/>
    </row>
    <row r="42" spans="1:18" ht="13.2" customHeight="1" x14ac:dyDescent="0.3">
      <c r="A42" s="148" t="s">
        <v>472</v>
      </c>
      <c r="B42" s="239"/>
      <c r="C42" s="239"/>
      <c r="D42" s="239"/>
      <c r="E42" s="239"/>
      <c r="F42" s="239"/>
      <c r="G42" s="239"/>
      <c r="H42" s="239"/>
      <c r="I42" s="239"/>
      <c r="J42" s="239"/>
      <c r="K42" s="239"/>
      <c r="L42" s="239"/>
      <c r="M42" s="239"/>
      <c r="N42" s="239"/>
      <c r="O42" s="239"/>
      <c r="P42" s="239"/>
      <c r="Q42" s="239"/>
      <c r="R42" s="239"/>
    </row>
    <row r="43" spans="1:18" ht="13.2" customHeight="1" x14ac:dyDescent="0.3">
      <c r="A43" s="148" t="s">
        <v>503</v>
      </c>
      <c r="B43" s="148"/>
      <c r="C43" s="239"/>
      <c r="D43" s="239"/>
      <c r="E43" s="239"/>
      <c r="F43" s="239"/>
      <c r="G43" s="239"/>
      <c r="H43" s="239"/>
      <c r="I43" s="239"/>
      <c r="J43" s="239"/>
      <c r="K43" s="239"/>
      <c r="L43" s="239"/>
      <c r="M43" s="239"/>
      <c r="N43" s="239"/>
      <c r="O43" s="239"/>
      <c r="P43" s="239"/>
      <c r="Q43" s="239"/>
      <c r="R43" s="239"/>
    </row>
    <row r="44" spans="1:18" ht="13.2" customHeight="1" x14ac:dyDescent="0.3">
      <c r="A44" s="148" t="s">
        <v>473</v>
      </c>
      <c r="B44" s="148"/>
      <c r="C44" s="239"/>
      <c r="D44" s="239"/>
      <c r="E44" s="239"/>
      <c r="F44" s="239"/>
      <c r="G44" s="239"/>
      <c r="H44" s="239"/>
      <c r="I44" s="239"/>
      <c r="J44" s="239"/>
      <c r="K44" s="239"/>
      <c r="L44" s="239"/>
      <c r="M44" s="239"/>
      <c r="N44" s="239"/>
      <c r="O44" s="239"/>
      <c r="P44" s="239"/>
      <c r="Q44" s="239"/>
      <c r="R44" s="239"/>
    </row>
    <row r="45" spans="1:18" ht="13.2" customHeight="1" x14ac:dyDescent="0.3">
      <c r="A45" s="148" t="s">
        <v>475</v>
      </c>
      <c r="B45" s="239"/>
      <c r="C45" s="239"/>
      <c r="D45" s="239"/>
      <c r="E45" s="239"/>
      <c r="F45" s="239"/>
      <c r="G45" s="239"/>
      <c r="H45" s="239"/>
      <c r="I45" s="239"/>
      <c r="J45" s="239"/>
      <c r="K45" s="239"/>
      <c r="L45" s="239"/>
      <c r="M45" s="239"/>
      <c r="N45" s="239"/>
      <c r="O45" s="239"/>
      <c r="P45" s="239"/>
      <c r="Q45" s="239"/>
      <c r="R45" s="239"/>
    </row>
    <row r="46" spans="1:18" ht="13.2" customHeight="1" x14ac:dyDescent="0.3">
      <c r="A46" s="148" t="s">
        <v>476</v>
      </c>
      <c r="B46" s="239"/>
      <c r="C46" s="239"/>
      <c r="D46" s="239"/>
      <c r="E46" s="239"/>
      <c r="F46" s="239"/>
      <c r="G46" s="239"/>
      <c r="H46" s="239"/>
      <c r="I46" s="239"/>
      <c r="J46" s="239"/>
      <c r="K46" s="239"/>
      <c r="L46" s="239"/>
      <c r="M46" s="239"/>
      <c r="N46" s="239"/>
      <c r="O46" s="239"/>
      <c r="P46" s="239"/>
      <c r="Q46" s="239"/>
      <c r="R46" s="239"/>
    </row>
    <row r="47" spans="1:18" ht="13.2" customHeight="1" x14ac:dyDescent="0.3">
      <c r="A47" s="148" t="s">
        <v>477</v>
      </c>
      <c r="B47" s="239"/>
      <c r="C47" s="239"/>
      <c r="D47" s="239"/>
      <c r="E47" s="239"/>
      <c r="F47" s="239"/>
      <c r="G47" s="239"/>
      <c r="H47" s="239"/>
      <c r="I47" s="239"/>
      <c r="J47" s="239"/>
      <c r="K47" s="239"/>
      <c r="L47" s="239"/>
      <c r="M47" s="239"/>
      <c r="N47" s="239"/>
      <c r="O47" s="239"/>
      <c r="P47" s="239"/>
      <c r="Q47" s="239"/>
      <c r="R47" s="239"/>
    </row>
    <row r="48" spans="1:18" ht="13.2" customHeight="1" x14ac:dyDescent="0.3">
      <c r="A48" s="148" t="s">
        <v>504</v>
      </c>
      <c r="B48" s="239"/>
      <c r="C48" s="239"/>
      <c r="D48" s="239"/>
      <c r="E48" s="239"/>
      <c r="F48" s="239"/>
      <c r="G48" s="239"/>
      <c r="H48" s="239"/>
      <c r="I48" s="239"/>
      <c r="J48" s="239"/>
      <c r="K48" s="239"/>
      <c r="L48" s="239"/>
      <c r="M48" s="239"/>
      <c r="N48" s="239"/>
      <c r="O48" s="239"/>
      <c r="P48" s="239"/>
      <c r="Q48" s="239"/>
      <c r="R48" s="239"/>
    </row>
    <row r="49" spans="1:18" ht="13.2" customHeight="1" x14ac:dyDescent="0.3">
      <c r="A49" s="148" t="s">
        <v>479</v>
      </c>
      <c r="B49" s="239"/>
      <c r="C49" s="239"/>
      <c r="D49" s="239"/>
      <c r="E49" s="239"/>
      <c r="F49" s="239"/>
      <c r="G49" s="239"/>
      <c r="H49" s="239"/>
      <c r="I49" s="239"/>
      <c r="J49" s="239"/>
      <c r="K49" s="239"/>
      <c r="L49" s="239"/>
      <c r="M49" s="239"/>
      <c r="N49" s="239"/>
      <c r="O49" s="239"/>
      <c r="P49" s="239"/>
      <c r="Q49" s="239"/>
      <c r="R49" s="239"/>
    </row>
    <row r="50" spans="1:18" ht="13.2" customHeight="1" x14ac:dyDescent="0.3">
      <c r="A50" s="148" t="s">
        <v>505</v>
      </c>
      <c r="B50" s="239"/>
      <c r="C50" s="239"/>
      <c r="D50" s="239"/>
      <c r="E50" s="239"/>
      <c r="F50" s="239"/>
      <c r="G50" s="239"/>
      <c r="H50" s="239"/>
      <c r="I50" s="239"/>
      <c r="J50" s="239"/>
      <c r="K50" s="239"/>
      <c r="L50" s="239"/>
      <c r="M50" s="239"/>
      <c r="N50" s="239"/>
      <c r="O50" s="239"/>
      <c r="P50" s="239"/>
      <c r="Q50" s="239"/>
      <c r="R50" s="239"/>
    </row>
    <row r="51" spans="1:18" ht="13.2" customHeight="1" x14ac:dyDescent="0.3">
      <c r="A51" s="148" t="s">
        <v>480</v>
      </c>
      <c r="B51" s="239"/>
      <c r="C51" s="239"/>
      <c r="D51" s="239"/>
      <c r="E51" s="239"/>
      <c r="F51" s="239"/>
      <c r="G51" s="239"/>
      <c r="H51" s="239"/>
      <c r="I51" s="239"/>
      <c r="J51" s="239"/>
      <c r="K51" s="239"/>
      <c r="L51" s="239"/>
      <c r="M51" s="239"/>
      <c r="N51" s="239"/>
      <c r="O51" s="239"/>
      <c r="P51" s="239"/>
      <c r="Q51" s="239"/>
      <c r="R51" s="239"/>
    </row>
    <row r="52" spans="1:18" ht="13.2" customHeight="1" x14ac:dyDescent="0.3">
      <c r="A52" s="148" t="s">
        <v>506</v>
      </c>
      <c r="B52" s="239"/>
      <c r="C52" s="239"/>
      <c r="D52" s="239"/>
      <c r="E52" s="239"/>
      <c r="F52" s="239"/>
      <c r="G52" s="239"/>
      <c r="H52" s="239"/>
      <c r="I52" s="239"/>
      <c r="J52" s="239"/>
      <c r="K52" s="239"/>
      <c r="L52" s="239"/>
      <c r="M52" s="239"/>
      <c r="N52" s="239"/>
      <c r="O52" s="239"/>
      <c r="P52" s="239"/>
      <c r="Q52" s="239"/>
      <c r="R52" s="239"/>
    </row>
    <row r="53" spans="1:18" ht="13.2" customHeight="1" x14ac:dyDescent="0.3">
      <c r="A53" s="148" t="s">
        <v>507</v>
      </c>
      <c r="B53" s="239"/>
      <c r="C53" s="239"/>
      <c r="D53" s="239"/>
      <c r="E53" s="239"/>
      <c r="F53" s="239"/>
      <c r="G53" s="239"/>
      <c r="H53" s="239"/>
      <c r="I53" s="239"/>
      <c r="J53" s="239"/>
      <c r="K53" s="239"/>
      <c r="L53" s="239"/>
      <c r="M53" s="239"/>
      <c r="N53" s="239"/>
      <c r="O53" s="239"/>
      <c r="P53" s="239"/>
      <c r="Q53" s="239"/>
      <c r="R53" s="239"/>
    </row>
    <row r="54" spans="1:18" ht="13.2" customHeight="1" x14ac:dyDescent="0.3">
      <c r="A54" s="148" t="s">
        <v>484</v>
      </c>
      <c r="B54" s="239"/>
      <c r="C54" s="239"/>
      <c r="D54" s="239"/>
      <c r="E54" s="239"/>
      <c r="F54" s="239"/>
      <c r="G54" s="239"/>
      <c r="H54" s="239"/>
      <c r="I54" s="239"/>
      <c r="J54" s="239"/>
      <c r="K54" s="239"/>
      <c r="L54" s="239"/>
      <c r="M54" s="239"/>
      <c r="N54" s="239"/>
      <c r="O54" s="239"/>
      <c r="P54" s="239"/>
      <c r="Q54" s="239"/>
      <c r="R54" s="239"/>
    </row>
    <row r="55" spans="1:18" ht="13.2" customHeight="1" x14ac:dyDescent="0.3">
      <c r="A55" s="148" t="s">
        <v>485</v>
      </c>
      <c r="B55" s="239"/>
      <c r="C55" s="239"/>
      <c r="D55" s="239"/>
      <c r="E55" s="239"/>
      <c r="F55" s="239"/>
      <c r="G55" s="239"/>
      <c r="H55" s="239"/>
      <c r="I55" s="239"/>
      <c r="J55" s="239"/>
      <c r="K55" s="239"/>
      <c r="L55" s="239"/>
      <c r="M55" s="239"/>
      <c r="N55" s="239"/>
      <c r="O55" s="239"/>
      <c r="P55" s="239"/>
      <c r="Q55" s="239"/>
      <c r="R55" s="239"/>
    </row>
    <row r="56" spans="1:18" ht="13.2" customHeight="1" x14ac:dyDescent="0.3">
      <c r="A56" s="148" t="s">
        <v>487</v>
      </c>
      <c r="B56" s="239"/>
      <c r="C56" s="239"/>
      <c r="D56" s="239"/>
      <c r="E56" s="239"/>
      <c r="F56" s="239"/>
      <c r="G56" s="239"/>
      <c r="H56" s="239"/>
      <c r="I56" s="239"/>
      <c r="J56" s="239"/>
      <c r="K56" s="239"/>
      <c r="L56" s="239"/>
      <c r="M56" s="239"/>
      <c r="N56" s="239"/>
      <c r="O56" s="239"/>
      <c r="P56" s="239"/>
      <c r="Q56" s="239"/>
      <c r="R56" s="239"/>
    </row>
    <row r="57" spans="1:18" ht="13.2" customHeight="1" x14ac:dyDescent="0.3">
      <c r="A57" s="148" t="s">
        <v>488</v>
      </c>
      <c r="B57" s="239"/>
      <c r="C57" s="239"/>
      <c r="D57" s="239"/>
      <c r="E57" s="239"/>
      <c r="F57" s="239"/>
      <c r="G57" s="239"/>
      <c r="H57" s="239"/>
      <c r="I57" s="239"/>
      <c r="J57" s="239"/>
      <c r="K57" s="239"/>
      <c r="L57" s="239"/>
      <c r="M57" s="239"/>
      <c r="N57" s="239"/>
      <c r="O57" s="239"/>
      <c r="P57" s="239"/>
      <c r="Q57" s="239"/>
      <c r="R57" s="239"/>
    </row>
    <row r="58" spans="1:18" ht="13.2" customHeight="1" x14ac:dyDescent="0.3">
      <c r="A58" s="148" t="s">
        <v>489</v>
      </c>
      <c r="B58" s="239"/>
      <c r="C58" s="239"/>
      <c r="D58" s="239"/>
      <c r="E58" s="239"/>
      <c r="F58" s="239"/>
      <c r="G58" s="239"/>
      <c r="H58" s="239"/>
      <c r="I58" s="239"/>
      <c r="J58" s="239"/>
      <c r="K58" s="239"/>
      <c r="L58" s="239"/>
      <c r="M58" s="239"/>
      <c r="N58" s="239"/>
      <c r="O58" s="239"/>
      <c r="P58" s="239"/>
      <c r="Q58" s="239"/>
      <c r="R58" s="239"/>
    </row>
    <row r="59" spans="1:18" ht="13.2" customHeight="1" x14ac:dyDescent="0.3">
      <c r="A59" s="148" t="s">
        <v>508</v>
      </c>
      <c r="B59" s="239"/>
      <c r="C59" s="239"/>
      <c r="D59" s="239"/>
      <c r="E59" s="239"/>
      <c r="F59" s="239"/>
      <c r="G59" s="239"/>
      <c r="H59" s="239"/>
      <c r="I59" s="239"/>
      <c r="J59" s="239"/>
      <c r="K59" s="239"/>
      <c r="L59" s="239"/>
      <c r="M59" s="239"/>
      <c r="N59" s="239"/>
      <c r="O59" s="239"/>
      <c r="P59" s="239"/>
      <c r="Q59" s="239"/>
      <c r="R59" s="239"/>
    </row>
    <row r="60" spans="1:18" ht="13.2" customHeight="1" x14ac:dyDescent="0.3">
      <c r="A60" s="148" t="s">
        <v>509</v>
      </c>
      <c r="B60" s="239"/>
      <c r="C60" s="239"/>
      <c r="D60" s="239"/>
      <c r="E60" s="239"/>
      <c r="F60" s="239"/>
      <c r="G60" s="239"/>
      <c r="H60" s="239"/>
      <c r="I60" s="239"/>
      <c r="J60" s="239"/>
      <c r="K60" s="239"/>
      <c r="L60" s="239"/>
      <c r="M60" s="239"/>
      <c r="N60" s="239"/>
      <c r="O60" s="239"/>
      <c r="P60" s="239"/>
      <c r="Q60" s="239"/>
      <c r="R60" s="239"/>
    </row>
    <row r="61" spans="1:18" ht="13.2" customHeight="1" x14ac:dyDescent="0.3">
      <c r="A61" s="148" t="s">
        <v>510</v>
      </c>
      <c r="B61" s="239"/>
      <c r="C61" s="239"/>
      <c r="D61" s="239"/>
      <c r="E61" s="239"/>
      <c r="F61" s="239"/>
      <c r="G61" s="239"/>
      <c r="H61" s="239"/>
      <c r="I61" s="239"/>
      <c r="J61" s="239"/>
      <c r="K61" s="239"/>
      <c r="L61" s="239"/>
      <c r="M61" s="239"/>
      <c r="N61" s="239"/>
      <c r="O61" s="239"/>
      <c r="P61" s="239"/>
      <c r="Q61" s="239"/>
      <c r="R61" s="239"/>
    </row>
    <row r="62" spans="1:18" ht="13.2" customHeight="1" x14ac:dyDescent="0.3">
      <c r="A62" s="148" t="s">
        <v>491</v>
      </c>
      <c r="B62" s="239"/>
      <c r="C62" s="239"/>
      <c r="D62" s="239"/>
      <c r="E62" s="239"/>
      <c r="F62" s="239"/>
      <c r="G62" s="239"/>
      <c r="H62" s="239"/>
      <c r="I62" s="239"/>
      <c r="J62" s="239"/>
      <c r="K62" s="239"/>
      <c r="L62" s="239"/>
      <c r="M62" s="239"/>
      <c r="N62" s="239"/>
      <c r="O62" s="239"/>
      <c r="P62" s="239"/>
      <c r="Q62" s="239"/>
      <c r="R62" s="239"/>
    </row>
    <row r="63" spans="1:18" ht="13.2" customHeight="1" x14ac:dyDescent="0.3">
      <c r="A63" s="148" t="s">
        <v>511</v>
      </c>
      <c r="B63" s="239"/>
      <c r="C63" s="239"/>
      <c r="D63" s="239"/>
      <c r="E63" s="239"/>
      <c r="F63" s="239"/>
      <c r="G63" s="239"/>
      <c r="H63" s="239"/>
      <c r="I63" s="239"/>
      <c r="J63" s="239"/>
      <c r="K63" s="239"/>
      <c r="L63" s="239"/>
      <c r="M63" s="239"/>
      <c r="N63" s="239"/>
      <c r="O63" s="239"/>
      <c r="P63" s="239"/>
      <c r="Q63" s="239"/>
      <c r="R63" s="239"/>
    </row>
    <row r="64" spans="1:18" ht="13.2" customHeight="1" x14ac:dyDescent="0.3">
      <c r="A64" s="148"/>
      <c r="B64" s="239"/>
      <c r="C64" s="239"/>
      <c r="D64" s="239"/>
      <c r="E64" s="239"/>
      <c r="F64" s="239"/>
      <c r="G64" s="239"/>
      <c r="H64" s="239"/>
      <c r="I64" s="239"/>
      <c r="J64" s="239"/>
      <c r="K64" s="239"/>
      <c r="L64" s="239"/>
      <c r="M64" s="239"/>
      <c r="N64" s="239"/>
      <c r="O64" s="239"/>
      <c r="P64" s="239"/>
      <c r="Q64" s="239"/>
      <c r="R64" s="239"/>
    </row>
    <row r="65" spans="1:18" ht="13.2" customHeight="1" x14ac:dyDescent="0.3">
      <c r="A65" s="243" t="s">
        <v>140</v>
      </c>
      <c r="B65" s="239"/>
      <c r="C65" s="239"/>
      <c r="D65" s="239"/>
      <c r="E65" s="239"/>
      <c r="F65" s="239"/>
      <c r="G65" s="239"/>
      <c r="H65" s="239"/>
      <c r="I65" s="239"/>
      <c r="J65" s="239"/>
      <c r="K65" s="239"/>
      <c r="L65" s="239"/>
      <c r="M65" s="239"/>
      <c r="N65" s="239"/>
      <c r="O65" s="239"/>
      <c r="P65" s="239"/>
      <c r="Q65" s="239"/>
      <c r="R65" s="239"/>
    </row>
    <row r="66" spans="1:18" ht="13.2" customHeight="1" x14ac:dyDescent="0.3">
      <c r="A66" s="148" t="s">
        <v>512</v>
      </c>
      <c r="B66" s="239"/>
      <c r="C66" s="239"/>
      <c r="D66" s="239"/>
      <c r="E66" s="239"/>
      <c r="F66" s="239"/>
      <c r="G66" s="239"/>
      <c r="H66" s="239"/>
      <c r="I66" s="239"/>
      <c r="J66" s="239"/>
      <c r="K66" s="239"/>
      <c r="L66" s="239"/>
      <c r="M66" s="239"/>
      <c r="N66" s="239"/>
      <c r="O66" s="239"/>
      <c r="P66" s="239"/>
      <c r="Q66" s="239"/>
      <c r="R66" s="239"/>
    </row>
    <row r="67" spans="1:18" ht="13.2" customHeight="1" x14ac:dyDescent="0.3">
      <c r="A67" s="148"/>
      <c r="B67" s="239"/>
      <c r="C67" s="239"/>
      <c r="D67" s="239"/>
      <c r="E67" s="239"/>
      <c r="F67" s="239"/>
      <c r="G67" s="239"/>
      <c r="H67" s="239"/>
      <c r="I67" s="239"/>
      <c r="J67" s="239"/>
      <c r="K67" s="239"/>
      <c r="L67" s="239"/>
      <c r="M67" s="239"/>
      <c r="N67" s="239"/>
      <c r="O67" s="239"/>
      <c r="P67" s="239"/>
      <c r="Q67" s="239"/>
      <c r="R67" s="239"/>
    </row>
    <row r="68" spans="1:18" ht="13.2" customHeight="1" x14ac:dyDescent="0.3">
      <c r="A68" s="243" t="s">
        <v>141</v>
      </c>
      <c r="B68" s="239"/>
      <c r="C68" s="239"/>
      <c r="D68" s="239"/>
      <c r="E68" s="239"/>
      <c r="F68" s="239"/>
      <c r="G68" s="239"/>
      <c r="H68" s="239"/>
      <c r="I68" s="239"/>
      <c r="J68" s="239"/>
      <c r="K68" s="239"/>
      <c r="L68" s="239"/>
      <c r="M68" s="239"/>
      <c r="N68" s="239"/>
      <c r="O68" s="239"/>
      <c r="P68" s="239"/>
      <c r="Q68" s="239"/>
      <c r="R68" s="239"/>
    </row>
    <row r="69" spans="1:18" ht="13.2" customHeight="1" x14ac:dyDescent="0.3">
      <c r="A69" s="148" t="s">
        <v>496</v>
      </c>
      <c r="B69" s="239"/>
      <c r="C69" s="239"/>
      <c r="D69" s="239"/>
      <c r="E69" s="239"/>
      <c r="F69" s="239"/>
      <c r="G69" s="239"/>
      <c r="H69" s="239"/>
      <c r="I69" s="239"/>
      <c r="J69" s="239"/>
      <c r="K69" s="239"/>
      <c r="L69" s="239"/>
      <c r="M69" s="239"/>
      <c r="N69" s="239"/>
      <c r="O69" s="239"/>
      <c r="P69" s="239"/>
      <c r="Q69" s="239"/>
      <c r="R69" s="239"/>
    </row>
    <row r="70" spans="1:18" ht="13.2" customHeight="1" x14ac:dyDescent="0.3">
      <c r="A70" s="148" t="s">
        <v>497</v>
      </c>
      <c r="B70" s="239"/>
      <c r="C70" s="239"/>
      <c r="D70" s="239"/>
      <c r="E70" s="239"/>
      <c r="F70" s="239"/>
      <c r="G70" s="239"/>
      <c r="H70" s="239"/>
      <c r="I70" s="239"/>
      <c r="J70" s="239"/>
      <c r="K70" s="239"/>
      <c r="L70" s="239"/>
      <c r="M70" s="239"/>
      <c r="N70" s="239"/>
      <c r="O70" s="239"/>
      <c r="P70" s="239"/>
      <c r="Q70" s="239"/>
      <c r="R70" s="239"/>
    </row>
    <row r="71" spans="1:18" ht="13.2" customHeight="1" x14ac:dyDescent="0.3">
      <c r="A71" s="148"/>
      <c r="B71" s="239"/>
      <c r="C71" s="239"/>
      <c r="D71" s="239"/>
      <c r="E71" s="239"/>
      <c r="F71" s="239"/>
      <c r="G71" s="239"/>
      <c r="H71" s="239"/>
      <c r="I71" s="239"/>
      <c r="J71" s="239"/>
      <c r="K71" s="239"/>
      <c r="L71" s="239"/>
      <c r="M71" s="239"/>
      <c r="N71" s="239"/>
      <c r="O71" s="239"/>
      <c r="P71" s="239"/>
      <c r="Q71" s="239"/>
      <c r="R71" s="239"/>
    </row>
    <row r="72" spans="1:18" ht="13.2" customHeight="1" x14ac:dyDescent="0.3">
      <c r="A72" s="243" t="s">
        <v>142</v>
      </c>
      <c r="B72" s="239"/>
      <c r="C72" s="239"/>
      <c r="D72" s="239"/>
      <c r="E72" s="239"/>
      <c r="F72" s="239"/>
      <c r="G72" s="239"/>
      <c r="H72" s="239"/>
      <c r="I72" s="239"/>
      <c r="J72" s="239"/>
      <c r="K72" s="239"/>
      <c r="L72" s="239"/>
      <c r="M72" s="239"/>
      <c r="N72" s="239"/>
      <c r="O72" s="239"/>
      <c r="P72" s="239"/>
      <c r="Q72" s="239"/>
      <c r="R72" s="239"/>
    </row>
    <row r="73" spans="1:18" ht="13.2" customHeight="1" x14ac:dyDescent="0.3">
      <c r="A73" s="512" t="s">
        <v>498</v>
      </c>
      <c r="B73" s="239"/>
      <c r="C73" s="239"/>
      <c r="D73" s="239"/>
      <c r="E73" s="239"/>
      <c r="F73" s="239"/>
      <c r="G73" s="239"/>
      <c r="H73" s="239"/>
      <c r="I73" s="239"/>
      <c r="J73" s="239"/>
      <c r="K73" s="239"/>
      <c r="L73" s="239"/>
      <c r="M73" s="239"/>
      <c r="N73" s="239"/>
      <c r="O73" s="239"/>
      <c r="P73" s="239"/>
      <c r="Q73" s="239"/>
      <c r="R73" s="239"/>
    </row>
    <row r="74" spans="1:18" ht="13.2" customHeight="1" x14ac:dyDescent="0.3">
      <c r="A74" s="512" t="s">
        <v>499</v>
      </c>
      <c r="B74" s="239"/>
      <c r="C74" s="239"/>
      <c r="D74" s="239"/>
      <c r="E74" s="239"/>
      <c r="F74" s="239"/>
      <c r="G74" s="239"/>
      <c r="H74" s="239"/>
      <c r="I74" s="239"/>
      <c r="J74" s="239"/>
      <c r="K74" s="239"/>
      <c r="L74" s="239"/>
      <c r="M74" s="239"/>
      <c r="N74" s="239"/>
      <c r="O74" s="239"/>
      <c r="P74" s="239"/>
      <c r="Q74" s="239"/>
      <c r="R74" s="239"/>
    </row>
    <row r="75" spans="1:18" ht="13.2" customHeight="1" x14ac:dyDescent="0.3">
      <c r="A75" s="240"/>
      <c r="B75" s="239"/>
      <c r="C75" s="239"/>
      <c r="D75" s="239"/>
      <c r="E75" s="239"/>
      <c r="F75" s="239"/>
      <c r="G75" s="239"/>
      <c r="H75" s="239"/>
      <c r="I75" s="239"/>
      <c r="J75" s="239"/>
      <c r="K75" s="239"/>
      <c r="L75" s="239"/>
      <c r="M75" s="239"/>
      <c r="N75" s="239"/>
      <c r="O75" s="239"/>
      <c r="P75" s="239"/>
      <c r="Q75" s="239"/>
      <c r="R75" s="239"/>
    </row>
    <row r="76" spans="1:18" ht="13.2" customHeight="1" x14ac:dyDescent="0.3">
      <c r="A76" s="240"/>
      <c r="B76" s="239"/>
      <c r="C76" s="239"/>
      <c r="D76" s="239"/>
      <c r="E76" s="239"/>
      <c r="F76" s="239"/>
      <c r="G76" s="239"/>
      <c r="H76" s="239"/>
      <c r="I76" s="239"/>
      <c r="J76" s="239"/>
      <c r="K76" s="239"/>
      <c r="L76" s="239"/>
      <c r="M76" s="239"/>
      <c r="N76" s="239"/>
      <c r="O76" s="239"/>
      <c r="P76" s="239"/>
      <c r="Q76" s="239"/>
      <c r="R76" s="239"/>
    </row>
    <row r="77" spans="1:18" ht="13.2" customHeight="1" x14ac:dyDescent="0.3">
      <c r="A77" s="240"/>
      <c r="B77" s="239"/>
      <c r="C77" s="239"/>
      <c r="D77" s="239"/>
      <c r="E77" s="239"/>
      <c r="F77" s="239"/>
      <c r="G77" s="239"/>
      <c r="H77" s="239"/>
      <c r="I77" s="239"/>
      <c r="J77" s="239"/>
      <c r="K77" s="239"/>
      <c r="L77" s="239"/>
      <c r="M77" s="239"/>
      <c r="N77" s="239"/>
      <c r="O77" s="239"/>
      <c r="P77" s="239"/>
      <c r="Q77" s="239"/>
      <c r="R77" s="239"/>
    </row>
    <row r="78" spans="1:18" ht="13.2" customHeight="1" x14ac:dyDescent="0.3">
      <c r="A78" s="240"/>
      <c r="B78" s="239"/>
      <c r="C78" s="239"/>
      <c r="D78" s="239"/>
      <c r="E78" s="239"/>
      <c r="F78" s="239"/>
      <c r="G78" s="239"/>
      <c r="H78" s="239"/>
      <c r="I78" s="239"/>
      <c r="J78" s="239"/>
      <c r="K78" s="239"/>
      <c r="L78" s="239"/>
      <c r="M78" s="239"/>
      <c r="N78" s="239"/>
      <c r="O78" s="239"/>
      <c r="P78" s="239"/>
      <c r="Q78" s="239"/>
      <c r="R78" s="239"/>
    </row>
    <row r="79" spans="1:18" ht="13.2" customHeight="1" x14ac:dyDescent="0.3">
      <c r="A79" s="240"/>
      <c r="B79" s="239"/>
      <c r="C79" s="239"/>
      <c r="D79" s="239"/>
      <c r="E79" s="239"/>
      <c r="F79" s="239"/>
      <c r="G79" s="239"/>
      <c r="H79" s="239"/>
      <c r="I79" s="239"/>
      <c r="J79" s="239"/>
      <c r="K79" s="239"/>
      <c r="L79" s="239"/>
      <c r="M79" s="239"/>
      <c r="N79" s="239"/>
      <c r="O79" s="239"/>
      <c r="P79" s="239"/>
      <c r="Q79" s="239"/>
      <c r="R79" s="239"/>
    </row>
    <row r="80" spans="1:18" x14ac:dyDescent="0.3">
      <c r="A80" s="240"/>
      <c r="B80" s="239"/>
      <c r="C80" s="239"/>
      <c r="D80" s="239"/>
      <c r="E80" s="239"/>
      <c r="F80" s="239"/>
      <c r="G80" s="239"/>
      <c r="H80" s="239"/>
      <c r="I80" s="239"/>
      <c r="J80" s="239"/>
      <c r="K80" s="239"/>
      <c r="L80" s="239"/>
      <c r="M80" s="239"/>
      <c r="N80" s="239"/>
      <c r="O80" s="239"/>
      <c r="P80" s="239"/>
      <c r="Q80" s="239"/>
      <c r="R80" s="239"/>
    </row>
    <row r="81" spans="1:18" x14ac:dyDescent="0.3">
      <c r="A81" s="240"/>
      <c r="B81" s="239"/>
      <c r="C81" s="239"/>
      <c r="D81" s="239"/>
      <c r="E81" s="239"/>
      <c r="F81" s="239"/>
      <c r="G81" s="239"/>
      <c r="H81" s="239"/>
      <c r="I81" s="239"/>
      <c r="J81" s="239"/>
      <c r="K81" s="239"/>
      <c r="L81" s="239"/>
      <c r="M81" s="239"/>
      <c r="N81" s="239"/>
      <c r="O81" s="239"/>
      <c r="P81" s="239"/>
      <c r="Q81" s="239"/>
      <c r="R81" s="239"/>
    </row>
    <row r="82" spans="1:18" x14ac:dyDescent="0.3">
      <c r="A82" s="148"/>
    </row>
  </sheetData>
  <hyperlinks>
    <hyperlink ref="A19" location="'Tabela 12'!A1" display="Tabela 12 - Evolução da antiguidade média dos empregados afetos à atividade doméstica, por dimensão e origem / forma de representação legal, a 31 de dezembro (2014-2017)"/>
    <hyperlink ref="A20" location="'Tabela 13'!A1" display="Tabela 13 - Distribuição dos recursos humanos, por género, pelos regimes de horário adoptados na atividade doméstica, a 31 de dezembro de 2017"/>
    <hyperlink ref="A21" location="'Tabela 14'!A1" display="Tabela 14 - Caracterização dos empregados afetos à atividade doméstica, por dimensão e origem/forma de representação legal, a 31 de dezembro de 2017"/>
    <hyperlink ref="A22" location="'Tabela 15'!A1" display="Tabela 15 - Evolução do número de empregados afetos à atividade doméstica, a 31 de dezembro (2014 - 2017)"/>
    <hyperlink ref="A23" location="'Tabela 16'!A1" display="Tabela 16 - Evolução da formação nas instituições financeiras associadas (2014 - 2017)"/>
    <hyperlink ref="A24" location="'Tabela 17'!A1" display="Tabela 17 - Evolução da tipologia de participações, ações de formação e  número de empregados, a 31 de dezembro (2014-2017)"/>
    <hyperlink ref="A27" location="'Tabela 18'!A1" display="Tabela 18 - Evolução dos gastos com atividades de formação (2014-2017)"/>
    <hyperlink ref="A28" location="'Tabela 19'!A1" display="Tabela 19 - Evolução do número de balcões, a 31 de dezembro (2014-2017)"/>
    <hyperlink ref="A29" location="'Tabela 20'!A1" display="Tabela 20 - Evolução do número de balcões em Portugal, por dimensão, a 31 de dezembro (2014-2017)"/>
    <hyperlink ref="A30" location="'Tabela 21'!A1" display="Tabela 21 - Evolução do número de balcões em Portugal, por origem/forma de representação legal, a 31 de dezembro (2014-2017)"/>
    <hyperlink ref="A31" location="'Tabela 22'!A1" display="Tabela 22 - Evolução de promotores externos em Portugal, por tipologia, a 31 de dezembro (2014-2017)"/>
    <hyperlink ref="A32" location="'Tabela 23'!A1" display="Tabela 23 - Número de balcões por distrito, por dimensão origem/forma de representação legal, a 31 de dezembro de 2017"/>
    <hyperlink ref="A33" location="'Tabela 24'!A1" display="Tabela 24 - Evolução do número de balcões por distrito, a 31 de dezembro (2014-2017) "/>
    <hyperlink ref="A34" location="'Tabela 25'!A1" display="Tabela 25 - Evolução do número de habitantes por balcão, por distrito, a 31 de dezembro (2014-2017)"/>
    <hyperlink ref="A35" location="'Tabela 26'!A1" display="Tabela 26 - Evolução e distribuição geográfica do número de sucursais e escritórios de representação no exterior, a 31 de dezembro (2014-2017)"/>
    <hyperlink ref="A36" location="'Tabela 27'!A1" display="Tabela 27 - Evolução da representatividade das instituições financeiras associadas no total das sucursais e representações no exterior, por dimensão e origem/forma de representação legal, a 31 de dezembro (2014-2017)"/>
    <hyperlink ref="A37" location="'Tabela 28'!A1" display="Tabela 28 - Evolução  do número de ATMs das instituições financeiras associadas e da rede Multibanco, a 31 de dezembro (2014-2017)"/>
    <hyperlink ref="A38" location="'Tabela 29'!A1" display="Tabela 29 - Evolução  do número de utilizadores de homebanking, a 31 de dezembro (2014-2017)"/>
    <hyperlink ref="A42" location="'Tabela 31'!A1" display="Tabela 31 - Composição e evolução da estrutura do ativo agregado, a 31 de dezembro (2014-2017)"/>
    <hyperlink ref="A45" location="'Tabela 34'!A1" display="Tabela 34 - Empréstimos a clientes e imparidades, por produto, a 31 de dezembro de 2018 e 2019"/>
    <hyperlink ref="A46" location="'Tabela 35'!A1" display="Tabela 35 - Empréstimos a sociedades não financeiras, por setor de atividade, a 31 de dezembro de 2018 e 2019"/>
    <hyperlink ref="A51" location="'Tabela 40'!A1" display="Tabela 40 - Passivos financeiros, por carteira, a 31 de dezembro de 2018 e 2019"/>
    <hyperlink ref="A52" location="'Tabela 41'!A1" display="Tabela 41 - Depósitos a 31 de dezembro de 2018 e 2019"/>
    <hyperlink ref="A54" location="'Tabela 43'!A1" display="Tabela 43 - Depósitos de clientes, por produto, a 31 de dezembro de 2018 e 2019"/>
    <hyperlink ref="A55" location="'Tabela 44'!A1" display="Tabela 44 - Títulos de dívida emitidos, a 31 de dezembro de 2018 e 2019"/>
    <hyperlink ref="A57" location="'Tabela 45'!A1" display="Tabela 45 - Demonstração dos resultados agregados, a 31 de dezembro de 2018 e 2019"/>
    <hyperlink ref="A58" location="'Tabela 47'!A1" display="Tabela 47 - Margem financeira, a 31 de dezembro de 2018 e 2019"/>
    <hyperlink ref="A60" location="'Tabela 49'!A1" display="Tabela 49 - Resultados em operações financeiras, por carteira e por instrumento financeiro, a 31 de dezembro de 2018"/>
    <hyperlink ref="A69" location="'Tabela 54'!A1" display="Tabela 54 - Custos operacionais, produto bancário e cost-to-income, a 31 de dezembro de 2018 e 2019"/>
    <hyperlink ref="A70" location="'Tabela 55'!A1" display="Tabela 55 - Outros indicadores de eficiência, a 31 de dezembro de 2018 e 2019"/>
    <hyperlink ref="A73" location="'Tabela 56'!A1" display="Tabela 56 - Ativo consolidado relativo à atividade internacional, a 31 de dezembro de 2018 e 2019"/>
    <hyperlink ref="A74" location="'Tabela 57'!A1" display="Tabela 57 - Composição da demonstração dos resultados consolidada relativa à atividade internacional, a 31 de dezembro de 2018 e 2019"/>
    <hyperlink ref="A6" location="'Tabela 1'!A1" display="Tabela 1 - Representatividade dos Associados no sistema bancário português"/>
    <hyperlink ref="A7" location="'Tabela 2'!A1" display="Tabela 2 - Caracterização das instituições financeiras associadas"/>
    <hyperlink ref="A8" location="'Tabela 3'!A1" display="Tabela 3 - Evolução do ativo agregado face ao PIB nacional"/>
    <hyperlink ref="A12" location="'Tabela 5'!A1" display="Tabela 5 - Evolução do ativo agregado, por dimensão e origem/forma de representação legal, a 31 de dezembro (2014-2017)"/>
    <hyperlink ref="A13" location="'Tabela 6'!A1" display="Tabela 6 - Evolução do número de empregados, a 31 de dezembro (2014-2017)"/>
    <hyperlink ref="A14" location="'Tabela 7'!A1" display="Tabela 7 - Evolução do número de empregados afetos à atividade doméstica, por dimensão, a 31 dezembro (2014-2017)"/>
    <hyperlink ref="A15" location="'Tabela 8'!A1" display="Tabela 8 - Evolução do número de empregados afetos à atividade doméstica, por origem / forma de representação legal, a 31 dezembro (2014-2017)"/>
    <hyperlink ref="A16" location="'Tabela 9'!A1" display="Tabela 9 - Distribuição dos recursos humanos, por género e função, pela dimensão das instituições financeiras associadas, a 31 dezembro (2014-2017)"/>
    <hyperlink ref="A17" location="'Tabela 10'!A1" display="Tabela 10 - Distribuição dos recursos humanos, por género e função, pela origem / forma de representação legal das instituições financeiras associadas, a 31 dezembro (2014-2017)"/>
    <hyperlink ref="A18" location="'Tabela 11'!A1" display="Tabela 11 - Evolução da idade média dos empregados afetos à atividade doméstica, por dimensão e origem / forma de representação legal, a 31 de dezembro (2014-2017)"/>
    <hyperlink ref="A9" location="'Tabela 4'!A1" display="Tabela 4 - Contribuição das instituições financeiras associadas para a variação do ativo agregado, por dimensão e origem/forma de representação legal (2015-2017)"/>
    <hyperlink ref="A59" location="'Tabela 48'!A1" display="Tabela 48 - Resultados de serviços e comissões, a 31 de dezembro de 2018 e 2019"/>
    <hyperlink ref="A41" location="'Tabela 30'!A1" display="Tabela 30 - Evolução do número de contas bancárias ativas, cartões de crédito e débito ativos e POS, a 31 de dezembro (2014-2017)"/>
    <hyperlink ref="A47" location="'Tabela 36'!A1" display="Tabela 36 - Qualidade dos ativos, a 31 de dezembro de 2018 e 2019"/>
    <hyperlink ref="A48" location="'Tabela 37'!A1" display="Tabela 37 - Evolução da estrutura do passivo e capital próprio agregado, a 31 de dezembro 2018 e 2019"/>
    <hyperlink ref="A43:B43" r:id="rId1" display="Tabela 32 - Composição dos empréstimos a clientes e imparidades, por contraparte, a 31 de dezembro de 2018"/>
    <hyperlink ref="A43" location="'Tabela 32'!A1" display="Tabela 32 - Composição dos empréstimos a clientes e imparidades, por contraparte, a 31 de dezembro de 2018"/>
    <hyperlink ref="A61" location="'Tabela 50'!A1" display="Tabela 50 - Aproximação ao montante total de imposto a pagar ao Estado, em sede de IRC, por referência ao exercício de 2018 e 2019, na base de valores estimados para a matéria coletável, reconstituída a partir do resultado antes de impostos e das variaçõe"/>
    <hyperlink ref="A62" location="'Tabela 51'!A1" display="Tabela 51 - Aproximação ao montante de derramas, tributações autónomas e imposto sobre o rendimento suportado no estrangeiro, a 31 de dezembro de 2018 e 2019"/>
    <hyperlink ref="A63" location="'Tabela 52'!A1" display="Tabela 52 - Encargos fiscais e parafiscais, a 31 de dezembro de 2018 e 2019"/>
    <hyperlink ref="A66" location="'Tabela 53'!A1" display="Tabela 53 - Adequação dos fundos próprios, a 31 de dezembro de 2018 e 2019"/>
    <hyperlink ref="A44" r:id="rId2" location="'Tabela 33'!A1" display="Tabela 33 - Empréstimos a clientes e imparidades, por contraparte, a 31 de dezembro de 2018 e 2019"/>
    <hyperlink ref="A50" location="'Tabela 39'!A1" display="Tabela 38 - Evolução da estrutura do passivo e capital próprio agregado, a 31 de dezembro 2018 e 2019"/>
    <hyperlink ref="A49" location="'Tabela 38'!A1" display="Tabela 38 - "/>
    <hyperlink ref="A53" location="'Tablela 42'!A1" display="Tabela 42 - Depósitos de clientes, por contraparte, a 31 de dezembro de 2018 e 2019"/>
  </hyperlinks>
  <pageMargins left="0.23622047244094491" right="0.19685039370078741" top="0.39370078740157483" bottom="0.31496062992125984" header="0.31496062992125984" footer="0.23622047244094491"/>
  <pageSetup paperSize="9" scale="65" orientation="landscape" horizontalDpi="360" verticalDpi="36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workbookViewId="0">
      <selection activeCell="I34" sqref="I34"/>
    </sheetView>
  </sheetViews>
  <sheetFormatPr defaultColWidth="9.33203125" defaultRowHeight="14.4" x14ac:dyDescent="0.3"/>
  <cols>
    <col min="1" max="1" width="31" style="2" customWidth="1"/>
    <col min="2" max="5" width="10.6640625" style="2" customWidth="1"/>
    <col min="6" max="16384" width="9.33203125" style="2"/>
  </cols>
  <sheetData>
    <row r="1" spans="1:9" s="34" customFormat="1" ht="13.2" customHeight="1" x14ac:dyDescent="0.3"/>
    <row r="2" spans="1:9" s="34" customFormat="1" ht="13.2" customHeight="1" x14ac:dyDescent="0.3">
      <c r="A2" s="565" t="s">
        <v>450</v>
      </c>
      <c r="B2" s="565"/>
      <c r="C2" s="565"/>
      <c r="D2" s="565"/>
      <c r="E2" s="565"/>
      <c r="F2" s="565"/>
      <c r="G2" s="565"/>
      <c r="H2" s="565"/>
      <c r="I2" s="565"/>
    </row>
    <row r="3" spans="1:9" s="34" customFormat="1" ht="13.2" customHeight="1" x14ac:dyDescent="0.3"/>
    <row r="4" spans="1:9" s="34" customFormat="1" ht="13.2" customHeight="1" x14ac:dyDescent="0.3">
      <c r="A4" s="323"/>
      <c r="B4" s="570">
        <v>2017</v>
      </c>
      <c r="C4" s="571"/>
      <c r="D4" s="570">
        <v>2018</v>
      </c>
      <c r="E4" s="571"/>
      <c r="F4" s="570">
        <v>2019</v>
      </c>
      <c r="G4" s="571"/>
      <c r="H4" s="572">
        <v>2020</v>
      </c>
      <c r="I4" s="573"/>
    </row>
    <row r="5" spans="1:9" s="34" customFormat="1" ht="13.2" customHeight="1" x14ac:dyDescent="0.3">
      <c r="A5" s="324" t="s">
        <v>327</v>
      </c>
      <c r="B5" s="344"/>
      <c r="C5" s="345"/>
      <c r="D5" s="344"/>
      <c r="E5" s="345"/>
      <c r="F5" s="344"/>
      <c r="G5" s="345"/>
      <c r="H5" s="344"/>
      <c r="I5" s="346"/>
    </row>
    <row r="6" spans="1:9" s="34" customFormat="1" ht="13.2" customHeight="1" x14ac:dyDescent="0.3">
      <c r="A6" s="329" t="s">
        <v>6</v>
      </c>
      <c r="B6" s="347">
        <v>45325</v>
      </c>
      <c r="C6" s="348"/>
      <c r="D6" s="347">
        <v>45437</v>
      </c>
      <c r="E6" s="348"/>
      <c r="F6" s="347">
        <v>45441</v>
      </c>
      <c r="G6" s="348"/>
      <c r="H6" s="347">
        <v>44757</v>
      </c>
      <c r="I6" s="349"/>
    </row>
    <row r="7" spans="1:9" s="34" customFormat="1" ht="13.2" customHeight="1" x14ac:dyDescent="0.3">
      <c r="A7" s="324" t="s">
        <v>45</v>
      </c>
      <c r="B7" s="350"/>
      <c r="C7" s="345"/>
      <c r="D7" s="350"/>
      <c r="E7" s="345"/>
      <c r="F7" s="350"/>
      <c r="G7" s="345"/>
      <c r="H7" s="350"/>
      <c r="I7" s="346"/>
    </row>
    <row r="8" spans="1:9" s="34" customFormat="1" ht="13.2" customHeight="1" x14ac:dyDescent="0.3">
      <c r="A8" s="329" t="s">
        <v>43</v>
      </c>
      <c r="B8" s="330">
        <v>22969</v>
      </c>
      <c r="C8" s="486">
        <v>0.50676227247655814</v>
      </c>
      <c r="D8" s="330">
        <v>22890</v>
      </c>
      <c r="E8" s="486">
        <v>0.50377445694037903</v>
      </c>
      <c r="F8" s="330">
        <v>22719</v>
      </c>
      <c r="G8" s="486">
        <v>0.49996699016306861</v>
      </c>
      <c r="H8" s="330">
        <v>22242</v>
      </c>
      <c r="I8" s="487">
        <v>0.49695019773443261</v>
      </c>
    </row>
    <row r="9" spans="1:9" s="34" customFormat="1" ht="13.2" customHeight="1" x14ac:dyDescent="0.3">
      <c r="A9" s="329" t="s">
        <v>44</v>
      </c>
      <c r="B9" s="330">
        <v>22356</v>
      </c>
      <c r="C9" s="486">
        <v>0.4932377275234418</v>
      </c>
      <c r="D9" s="330">
        <v>22547</v>
      </c>
      <c r="E9" s="486">
        <v>0.49622554305962102</v>
      </c>
      <c r="F9" s="330">
        <v>22722</v>
      </c>
      <c r="G9" s="486">
        <v>0.50003300983693144</v>
      </c>
      <c r="H9" s="330">
        <v>22515</v>
      </c>
      <c r="I9" s="487">
        <v>0.50304980226556739</v>
      </c>
    </row>
    <row r="10" spans="1:9" s="34" customFormat="1" ht="13.2" customHeight="1" x14ac:dyDescent="0.3">
      <c r="A10" s="324" t="s">
        <v>46</v>
      </c>
      <c r="B10" s="333"/>
      <c r="C10" s="488"/>
      <c r="D10" s="333"/>
      <c r="E10" s="488"/>
      <c r="F10" s="333"/>
      <c r="G10" s="488"/>
      <c r="H10" s="333"/>
      <c r="I10" s="489"/>
    </row>
    <row r="11" spans="1:9" s="34" customFormat="1" ht="13.2" customHeight="1" x14ac:dyDescent="0.3">
      <c r="A11" s="329" t="s">
        <v>78</v>
      </c>
      <c r="B11" s="330">
        <v>2699</v>
      </c>
      <c r="C11" s="486">
        <v>5.9547710976282406E-2</v>
      </c>
      <c r="D11" s="330">
        <v>3092</v>
      </c>
      <c r="E11" s="486">
        <v>6.8050267403217637E-2</v>
      </c>
      <c r="F11" s="330">
        <v>3566</v>
      </c>
      <c r="G11" s="486">
        <v>7.8475385664928149E-2</v>
      </c>
      <c r="H11" s="330">
        <v>3998</v>
      </c>
      <c r="I11" s="487">
        <v>0.09</v>
      </c>
    </row>
    <row r="12" spans="1:9" s="34" customFormat="1" ht="13.2" customHeight="1" x14ac:dyDescent="0.3">
      <c r="A12" s="329" t="s">
        <v>48</v>
      </c>
      <c r="B12" s="330">
        <v>21349</v>
      </c>
      <c r="C12" s="486">
        <v>0.47102040816326529</v>
      </c>
      <c r="D12" s="330">
        <v>20138</v>
      </c>
      <c r="E12" s="486">
        <v>0.44320707793208181</v>
      </c>
      <c r="F12" s="330">
        <v>18821</v>
      </c>
      <c r="G12" s="486">
        <v>0.41418542725732266</v>
      </c>
      <c r="H12" s="330">
        <v>17105</v>
      </c>
      <c r="I12" s="490">
        <v>0.38217485532989254</v>
      </c>
    </row>
    <row r="13" spans="1:9" s="34" customFormat="1" ht="13.2" customHeight="1" x14ac:dyDescent="0.3">
      <c r="A13" s="329" t="s">
        <v>49</v>
      </c>
      <c r="B13" s="330">
        <v>21277</v>
      </c>
      <c r="C13" s="491">
        <v>0.46943188086045229</v>
      </c>
      <c r="D13" s="330">
        <v>22207</v>
      </c>
      <c r="E13" s="486">
        <v>0.48874265466470057</v>
      </c>
      <c r="F13" s="330">
        <v>23054</v>
      </c>
      <c r="G13" s="486">
        <v>0.50833918707774917</v>
      </c>
      <c r="H13" s="330">
        <v>23654</v>
      </c>
      <c r="I13" s="487">
        <v>0.52800000000000002</v>
      </c>
    </row>
    <row r="14" spans="1:9" s="34" customFormat="1" ht="13.2" customHeight="1" x14ac:dyDescent="0.3">
      <c r="A14" s="324" t="s">
        <v>50</v>
      </c>
      <c r="B14" s="333"/>
      <c r="C14" s="488"/>
      <c r="D14" s="333"/>
      <c r="E14" s="488"/>
      <c r="F14" s="333"/>
      <c r="G14" s="488"/>
      <c r="H14" s="333"/>
      <c r="I14" s="489"/>
    </row>
    <row r="15" spans="1:9" s="34" customFormat="1" ht="13.2" customHeight="1" x14ac:dyDescent="0.3">
      <c r="A15" s="329" t="s">
        <v>51</v>
      </c>
      <c r="B15" s="330">
        <v>2733</v>
      </c>
      <c r="C15" s="486">
        <v>6.0297848869277443E-2</v>
      </c>
      <c r="D15" s="330">
        <v>2695</v>
      </c>
      <c r="E15" s="486">
        <v>5.9312894777384072E-2</v>
      </c>
      <c r="F15" s="330">
        <v>3046</v>
      </c>
      <c r="G15" s="486">
        <v>6.7031975528707557E-2</v>
      </c>
      <c r="H15" s="330">
        <v>3495</v>
      </c>
      <c r="I15" s="487">
        <v>7.8088343722769626E-2</v>
      </c>
    </row>
    <row r="16" spans="1:9" s="34" customFormat="1" ht="13.2" customHeight="1" x14ac:dyDescent="0.3">
      <c r="A16" s="329" t="s">
        <v>52</v>
      </c>
      <c r="B16" s="330">
        <v>2653</v>
      </c>
      <c r="C16" s="486">
        <v>5.8532818532818533E-2</v>
      </c>
      <c r="D16" s="330">
        <v>4242</v>
      </c>
      <c r="E16" s="486">
        <v>9.3360036974272073E-2</v>
      </c>
      <c r="F16" s="330">
        <v>5262</v>
      </c>
      <c r="G16" s="486">
        <v>0.11579850795537069</v>
      </c>
      <c r="H16" s="330">
        <v>5498</v>
      </c>
      <c r="I16" s="487">
        <v>0.12284111982483187</v>
      </c>
    </row>
    <row r="17" spans="1:11" s="34" customFormat="1" ht="13.2" customHeight="1" x14ac:dyDescent="0.3">
      <c r="A17" s="336" t="s">
        <v>53</v>
      </c>
      <c r="B17" s="330">
        <v>6922</v>
      </c>
      <c r="C17" s="486">
        <v>0.152719249862107</v>
      </c>
      <c r="D17" s="330">
        <v>4500</v>
      </c>
      <c r="E17" s="491">
        <v>9.9038228756299931E-2</v>
      </c>
      <c r="F17" s="330">
        <v>3085</v>
      </c>
      <c r="G17" s="486">
        <v>6.7890231288924102E-2</v>
      </c>
      <c r="H17" s="330">
        <v>2296</v>
      </c>
      <c r="I17" s="487">
        <v>5.1299238108005449E-2</v>
      </c>
    </row>
    <row r="18" spans="1:11" s="34" customFormat="1" ht="13.2" customHeight="1" x14ac:dyDescent="0.3">
      <c r="A18" s="336" t="s">
        <v>54</v>
      </c>
      <c r="B18" s="330">
        <v>6593</v>
      </c>
      <c r="C18" s="486">
        <v>0.14546056260341975</v>
      </c>
      <c r="D18" s="330">
        <v>7558</v>
      </c>
      <c r="E18" s="486">
        <v>0.16634020732002552</v>
      </c>
      <c r="F18" s="330">
        <v>7987</v>
      </c>
      <c r="G18" s="486">
        <v>0.17576637838075745</v>
      </c>
      <c r="H18" s="330">
        <v>7801</v>
      </c>
      <c r="I18" s="487">
        <v>0.17429675804902026</v>
      </c>
    </row>
    <row r="19" spans="1:11" s="34" customFormat="1" ht="13.2" customHeight="1" x14ac:dyDescent="0.3">
      <c r="A19" s="336" t="s">
        <v>55</v>
      </c>
      <c r="B19" s="330">
        <v>26424</v>
      </c>
      <c r="C19" s="491">
        <v>0.58298952013237726</v>
      </c>
      <c r="D19" s="330">
        <v>26442</v>
      </c>
      <c r="E19" s="486">
        <v>0.58294863217201842</v>
      </c>
      <c r="F19" s="330">
        <v>26061</v>
      </c>
      <c r="G19" s="491">
        <v>0.57251290684624023</v>
      </c>
      <c r="H19" s="330">
        <v>25667</v>
      </c>
      <c r="I19" s="487">
        <v>0.57447454029537282</v>
      </c>
    </row>
    <row r="20" spans="1:11" s="34" customFormat="1" ht="13.2" customHeight="1" x14ac:dyDescent="0.3">
      <c r="A20" s="324" t="s">
        <v>56</v>
      </c>
      <c r="B20" s="333"/>
      <c r="C20" s="488"/>
      <c r="D20" s="333"/>
      <c r="E20" s="488"/>
      <c r="F20" s="333"/>
      <c r="G20" s="488"/>
      <c r="H20" s="333"/>
      <c r="I20" s="489"/>
    </row>
    <row r="21" spans="1:11" s="34" customFormat="1" ht="13.2" customHeight="1" x14ac:dyDescent="0.3">
      <c r="A21" s="336" t="s">
        <v>57</v>
      </c>
      <c r="B21" s="330">
        <v>44473</v>
      </c>
      <c r="C21" s="491">
        <v>0.98120242691671267</v>
      </c>
      <c r="D21" s="338">
        <v>44493</v>
      </c>
      <c r="E21" s="491">
        <v>0.9792239804564562</v>
      </c>
      <c r="F21" s="338">
        <v>44237</v>
      </c>
      <c r="G21" s="491">
        <v>0.97350410422305844</v>
      </c>
      <c r="H21" s="338">
        <v>43779</v>
      </c>
      <c r="I21" s="490">
        <v>0.97814866948186874</v>
      </c>
      <c r="K21" s="351"/>
    </row>
    <row r="22" spans="1:11" s="34" customFormat="1" ht="13.2" customHeight="1" x14ac:dyDescent="0.3">
      <c r="A22" s="336" t="s">
        <v>58</v>
      </c>
      <c r="B22" s="330">
        <v>852</v>
      </c>
      <c r="C22" s="491">
        <v>1.8797573083287368E-2</v>
      </c>
      <c r="D22" s="338">
        <v>944</v>
      </c>
      <c r="E22" s="491">
        <v>2.0776019543543807E-2</v>
      </c>
      <c r="F22" s="338">
        <v>1204</v>
      </c>
      <c r="G22" s="491">
        <v>2.6495895776941527E-2</v>
      </c>
      <c r="H22" s="338">
        <v>978</v>
      </c>
      <c r="I22" s="490">
        <v>2.1851330518131241E-2</v>
      </c>
    </row>
    <row r="23" spans="1:11" s="34" customFormat="1" ht="13.2" customHeight="1" x14ac:dyDescent="0.3">
      <c r="A23" s="324" t="s">
        <v>59</v>
      </c>
      <c r="B23" s="333"/>
      <c r="C23" s="488"/>
      <c r="D23" s="333"/>
      <c r="E23" s="488"/>
      <c r="F23" s="333"/>
      <c r="G23" s="488"/>
      <c r="H23" s="333"/>
      <c r="I23" s="489"/>
    </row>
    <row r="24" spans="1:11" s="34" customFormat="1" ht="13.2" customHeight="1" x14ac:dyDescent="0.3">
      <c r="A24" s="336" t="s">
        <v>60</v>
      </c>
      <c r="B24" s="330">
        <v>2218</v>
      </c>
      <c r="C24" s="486">
        <v>4.893546607832322E-2</v>
      </c>
      <c r="D24" s="330">
        <v>1883</v>
      </c>
      <c r="E24" s="486">
        <v>4.1441996610691728E-2</v>
      </c>
      <c r="F24" s="330">
        <v>1606</v>
      </c>
      <c r="G24" s="486">
        <v>3.5342532074558217E-2</v>
      </c>
      <c r="H24" s="330">
        <v>1361</v>
      </c>
      <c r="I24" s="490">
        <v>3.0408651160712293E-2</v>
      </c>
    </row>
    <row r="25" spans="1:11" s="34" customFormat="1" ht="13.2" customHeight="1" x14ac:dyDescent="0.3">
      <c r="A25" s="329" t="s">
        <v>61</v>
      </c>
      <c r="B25" s="330">
        <v>15692</v>
      </c>
      <c r="C25" s="491">
        <v>0.34621070049641478</v>
      </c>
      <c r="D25" s="330">
        <v>15225</v>
      </c>
      <c r="E25" s="486">
        <v>0.33507934062548145</v>
      </c>
      <c r="F25" s="330">
        <v>14545</v>
      </c>
      <c r="G25" s="486">
        <v>0.32008538544486259</v>
      </c>
      <c r="H25" s="330">
        <v>13953</v>
      </c>
      <c r="I25" s="487">
        <v>0.31175011730008712</v>
      </c>
    </row>
    <row r="26" spans="1:11" s="34" customFormat="1" ht="13.2" customHeight="1" x14ac:dyDescent="0.3">
      <c r="A26" s="329" t="s">
        <v>62</v>
      </c>
      <c r="B26" s="330">
        <v>27415</v>
      </c>
      <c r="C26" s="486">
        <v>0.604853833425262</v>
      </c>
      <c r="D26" s="330">
        <v>28329</v>
      </c>
      <c r="E26" s="486">
        <v>0.6244786627638268</v>
      </c>
      <c r="F26" s="330">
        <v>29290</v>
      </c>
      <c r="G26" s="486">
        <v>0.64457208248057918</v>
      </c>
      <c r="H26" s="330">
        <v>29443</v>
      </c>
      <c r="I26" s="487">
        <v>0.6578412315392006</v>
      </c>
    </row>
    <row r="27" spans="1:11" s="34" customFormat="1" ht="13.2" customHeight="1" x14ac:dyDescent="0.3">
      <c r="A27" s="324" t="s">
        <v>63</v>
      </c>
      <c r="B27" s="333"/>
      <c r="C27" s="488"/>
      <c r="D27" s="333"/>
      <c r="E27" s="488"/>
      <c r="F27" s="333"/>
      <c r="G27" s="488"/>
      <c r="H27" s="333"/>
      <c r="I27" s="489"/>
    </row>
    <row r="28" spans="1:11" s="34" customFormat="1" ht="13.2" customHeight="1" x14ac:dyDescent="0.3">
      <c r="A28" s="336" t="s">
        <v>33</v>
      </c>
      <c r="B28" s="330">
        <v>12676</v>
      </c>
      <c r="C28" s="491">
        <v>0.27966905681191395</v>
      </c>
      <c r="D28" s="338">
        <v>11780</v>
      </c>
      <c r="E28" s="491">
        <v>0.25926007438871407</v>
      </c>
      <c r="F28" s="338">
        <v>11282</v>
      </c>
      <c r="G28" s="491">
        <v>0.24827798684007835</v>
      </c>
      <c r="H28" s="338">
        <v>11089</v>
      </c>
      <c r="I28" s="490">
        <v>0.248</v>
      </c>
    </row>
    <row r="29" spans="1:11" s="34" customFormat="1" ht="13.2" customHeight="1" x14ac:dyDescent="0.3">
      <c r="A29" s="336" t="s">
        <v>34</v>
      </c>
      <c r="B29" s="330">
        <v>21542</v>
      </c>
      <c r="C29" s="491">
        <v>0.47527854384997242</v>
      </c>
      <c r="D29" s="338">
        <v>23244</v>
      </c>
      <c r="E29" s="491">
        <v>0.5115654642692079</v>
      </c>
      <c r="F29" s="338">
        <v>24344</v>
      </c>
      <c r="G29" s="491">
        <v>0.53572764683875795</v>
      </c>
      <c r="H29" s="338">
        <v>24118</v>
      </c>
      <c r="I29" s="490">
        <v>0.53800000000000003</v>
      </c>
    </row>
    <row r="30" spans="1:11" s="34" customFormat="1" ht="13.2" customHeight="1" x14ac:dyDescent="0.3">
      <c r="A30" s="336" t="s">
        <v>35</v>
      </c>
      <c r="B30" s="330">
        <v>10707</v>
      </c>
      <c r="C30" s="491">
        <v>0.23622724765581909</v>
      </c>
      <c r="D30" s="338">
        <v>10078</v>
      </c>
      <c r="E30" s="491">
        <v>0.22180161542355351</v>
      </c>
      <c r="F30" s="338">
        <v>9509</v>
      </c>
      <c r="G30" s="491">
        <v>0.20926035958715697</v>
      </c>
      <c r="H30" s="338">
        <v>9296</v>
      </c>
      <c r="I30" s="490">
        <v>0.20799999999999999</v>
      </c>
    </row>
    <row r="31" spans="1:11" s="34" customFormat="1" ht="13.2" customHeight="1" x14ac:dyDescent="0.3">
      <c r="A31" s="336" t="s">
        <v>36</v>
      </c>
      <c r="B31" s="330">
        <v>400</v>
      </c>
      <c r="C31" s="491">
        <v>8.8251516822945401E-3</v>
      </c>
      <c r="D31" s="338">
        <v>335</v>
      </c>
      <c r="E31" s="491">
        <v>7.3728459185245501E-3</v>
      </c>
      <c r="F31" s="338">
        <v>306</v>
      </c>
      <c r="G31" s="491">
        <v>6.7340067340067337E-3</v>
      </c>
      <c r="H31" s="338">
        <v>254</v>
      </c>
      <c r="I31" s="490">
        <v>6.0000000000000001E-3</v>
      </c>
    </row>
    <row r="32" spans="1:11" s="34" customFormat="1" ht="13.2" customHeight="1" x14ac:dyDescent="0.3">
      <c r="A32" s="324" t="s">
        <v>64</v>
      </c>
      <c r="B32" s="333"/>
      <c r="C32" s="488"/>
      <c r="D32" s="333"/>
      <c r="E32" s="488"/>
      <c r="F32" s="333"/>
      <c r="G32" s="488"/>
      <c r="H32" s="333"/>
      <c r="I32" s="489"/>
    </row>
    <row r="33" spans="1:9" s="34" customFormat="1" ht="13.2" customHeight="1" x14ac:dyDescent="0.3">
      <c r="A33" s="336" t="s">
        <v>65</v>
      </c>
      <c r="B33" s="330">
        <v>27717</v>
      </c>
      <c r="C33" s="486">
        <v>0.61151682294539433</v>
      </c>
      <c r="D33" s="330">
        <v>26564</v>
      </c>
      <c r="E33" s="486">
        <v>0.58463366859607813</v>
      </c>
      <c r="F33" s="330">
        <v>25696</v>
      </c>
      <c r="G33" s="486">
        <v>0.56548051319293147</v>
      </c>
      <c r="H33" s="330">
        <v>24253</v>
      </c>
      <c r="I33" s="487">
        <v>0.54188171682641817</v>
      </c>
    </row>
    <row r="34" spans="1:9" s="34" customFormat="1" ht="13.2" customHeight="1" x14ac:dyDescent="0.3">
      <c r="A34" s="340" t="s">
        <v>66</v>
      </c>
      <c r="B34" s="341">
        <v>17608</v>
      </c>
      <c r="C34" s="492">
        <v>0.38848317705460561</v>
      </c>
      <c r="D34" s="341">
        <v>18873</v>
      </c>
      <c r="E34" s="492">
        <v>0.41536633140392193</v>
      </c>
      <c r="F34" s="341">
        <v>19745</v>
      </c>
      <c r="G34" s="492">
        <v>0.43451948680706853</v>
      </c>
      <c r="H34" s="341">
        <v>20504</v>
      </c>
      <c r="I34" s="493">
        <v>0.45811828317358178</v>
      </c>
    </row>
    <row r="35" spans="1:9" ht="13.2" customHeight="1" x14ac:dyDescent="0.3">
      <c r="A35" s="1" t="s">
        <v>17</v>
      </c>
    </row>
    <row r="36" spans="1:9" ht="13.2" customHeight="1" x14ac:dyDescent="0.3">
      <c r="A36" s="559" t="s">
        <v>373</v>
      </c>
      <c r="B36" s="559"/>
      <c r="C36" s="559"/>
      <c r="D36" s="559"/>
      <c r="E36" s="559"/>
    </row>
  </sheetData>
  <mergeCells count="6">
    <mergeCell ref="A2:I2"/>
    <mergeCell ref="A36:E36"/>
    <mergeCell ref="B4:C4"/>
    <mergeCell ref="D4:E4"/>
    <mergeCell ref="F4:G4"/>
    <mergeCell ref="H4:I4"/>
  </mergeCells>
  <hyperlinks>
    <hyperlink ref="A2:I2" location="Índice!A1" display="Tabela 14 -Evolução do número de empregados afetos à atividade doméstica, a 31 de dezembro (2014 - 2017)"/>
  </hyperlinks>
  <pageMargins left="0.70866141732283472" right="0.70866141732283472" top="0.74803149606299213" bottom="0.74803149606299213" header="0.31496062992125984" footer="0.31496062992125984"/>
  <pageSetup paperSize="9" orientation="landscape"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pageSetUpPr fitToPage="1"/>
  </sheetPr>
  <dimension ref="A1:M23"/>
  <sheetViews>
    <sheetView showGridLines="0" workbookViewId="0">
      <selection activeCell="L7" sqref="L7"/>
    </sheetView>
  </sheetViews>
  <sheetFormatPr defaultColWidth="9.33203125" defaultRowHeight="14.4" x14ac:dyDescent="0.3"/>
  <cols>
    <col min="1" max="1" width="15" style="2" customWidth="1"/>
    <col min="2" max="10" width="10.6640625" style="2" customWidth="1"/>
    <col min="11" max="16384" width="9.33203125" style="2"/>
  </cols>
  <sheetData>
    <row r="1" spans="1:13" s="34" customFormat="1" ht="13.2" customHeight="1" x14ac:dyDescent="0.3"/>
    <row r="2" spans="1:13" s="34" customFormat="1" ht="13.2" customHeight="1" x14ac:dyDescent="0.3">
      <c r="A2" s="565" t="s">
        <v>451</v>
      </c>
      <c r="B2" s="565"/>
      <c r="C2" s="565"/>
      <c r="D2" s="565"/>
      <c r="E2" s="565"/>
      <c r="F2" s="565"/>
      <c r="G2" s="565"/>
      <c r="H2" s="565"/>
      <c r="I2" s="565"/>
      <c r="J2" s="565"/>
      <c r="K2" s="565"/>
      <c r="L2" s="565"/>
      <c r="M2" s="565"/>
    </row>
    <row r="3" spans="1:13" s="34" customFormat="1" ht="13.2" customHeight="1" x14ac:dyDescent="0.3"/>
    <row r="4" spans="1:13" s="34" customFormat="1" ht="13.2" customHeight="1" x14ac:dyDescent="0.3">
      <c r="A4" s="577"/>
      <c r="B4" s="574">
        <v>2017</v>
      </c>
      <c r="C4" s="574"/>
      <c r="D4" s="574"/>
      <c r="E4" s="574">
        <v>2018</v>
      </c>
      <c r="F4" s="574"/>
      <c r="G4" s="574"/>
      <c r="H4" s="574">
        <f>+E4+1</f>
        <v>2019</v>
      </c>
      <c r="I4" s="574"/>
      <c r="J4" s="574"/>
      <c r="K4" s="574">
        <f>+H4+1</f>
        <v>2020</v>
      </c>
      <c r="L4" s="574"/>
      <c r="M4" s="575"/>
    </row>
    <row r="5" spans="1:13" s="34" customFormat="1" ht="13.2" customHeight="1" x14ac:dyDescent="0.3">
      <c r="A5" s="578"/>
      <c r="B5" s="353" t="s">
        <v>400</v>
      </c>
      <c r="C5" s="353" t="s">
        <v>401</v>
      </c>
      <c r="D5" s="353" t="s">
        <v>402</v>
      </c>
      <c r="E5" s="353" t="s">
        <v>400</v>
      </c>
      <c r="F5" s="353" t="s">
        <v>401</v>
      </c>
      <c r="G5" s="353" t="s">
        <v>402</v>
      </c>
      <c r="H5" s="353" t="s">
        <v>400</v>
      </c>
      <c r="I5" s="353" t="s">
        <v>401</v>
      </c>
      <c r="J5" s="353" t="s">
        <v>402</v>
      </c>
      <c r="K5" s="353" t="s">
        <v>400</v>
      </c>
      <c r="L5" s="353" t="s">
        <v>401</v>
      </c>
      <c r="M5" s="354" t="s">
        <v>402</v>
      </c>
    </row>
    <row r="6" spans="1:13" s="34" customFormat="1" ht="13.2" customHeight="1" x14ac:dyDescent="0.3">
      <c r="A6" s="355" t="s">
        <v>30</v>
      </c>
      <c r="B6" s="356"/>
      <c r="C6" s="356"/>
      <c r="D6" s="356"/>
      <c r="E6" s="356"/>
      <c r="F6" s="356"/>
      <c r="G6" s="356"/>
      <c r="H6" s="356"/>
      <c r="I6" s="356"/>
      <c r="J6" s="356"/>
      <c r="K6" s="356"/>
      <c r="L6" s="356"/>
      <c r="M6" s="357"/>
    </row>
    <row r="7" spans="1:13" s="34" customFormat="1" ht="13.2" customHeight="1" x14ac:dyDescent="0.3">
      <c r="A7" s="358" t="s">
        <v>33</v>
      </c>
      <c r="B7" s="359">
        <v>0.62</v>
      </c>
      <c r="C7" s="359">
        <v>0.38</v>
      </c>
      <c r="D7" s="360">
        <v>24</v>
      </c>
      <c r="E7" s="359">
        <v>0.60799999999999998</v>
      </c>
      <c r="F7" s="359">
        <v>0.39200000000000002</v>
      </c>
      <c r="G7" s="360">
        <v>21.599999999999998</v>
      </c>
      <c r="H7" s="359">
        <v>0.60199999999999998</v>
      </c>
      <c r="I7" s="359">
        <v>0.39800000000000002</v>
      </c>
      <c r="J7" s="360">
        <v>20.399999999999995</v>
      </c>
      <c r="K7" s="361">
        <v>0.59</v>
      </c>
      <c r="L7" s="359">
        <v>0.41</v>
      </c>
      <c r="M7" s="362">
        <v>18</v>
      </c>
    </row>
    <row r="8" spans="1:13" s="34" customFormat="1" ht="13.2" customHeight="1" x14ac:dyDescent="0.3">
      <c r="A8" s="358" t="s">
        <v>34</v>
      </c>
      <c r="B8" s="359">
        <v>0.47299999999999998</v>
      </c>
      <c r="C8" s="359">
        <v>0.52700000000000002</v>
      </c>
      <c r="D8" s="360">
        <v>-5.4000000000000048</v>
      </c>
      <c r="E8" s="359">
        <v>0.48399999999999999</v>
      </c>
      <c r="F8" s="359">
        <v>0.51600000000000001</v>
      </c>
      <c r="G8" s="360">
        <v>-3.2000000000000028</v>
      </c>
      <c r="H8" s="359">
        <v>0.47799999999999998</v>
      </c>
      <c r="I8" s="359">
        <v>0.52200000000000002</v>
      </c>
      <c r="J8" s="360">
        <v>-4.4000000000000039</v>
      </c>
      <c r="K8" s="361">
        <v>0.47499999999999998</v>
      </c>
      <c r="L8" s="359">
        <v>0.52500000000000002</v>
      </c>
      <c r="M8" s="362">
        <v>-5.0000000000000044</v>
      </c>
    </row>
    <row r="9" spans="1:13" s="34" customFormat="1" ht="13.2" customHeight="1" x14ac:dyDescent="0.3">
      <c r="A9" s="358" t="s">
        <v>35</v>
      </c>
      <c r="B9" s="359">
        <v>0.40200000000000002</v>
      </c>
      <c r="C9" s="359">
        <v>0.59799999999999998</v>
      </c>
      <c r="D9" s="360">
        <v>-19.599999999999994</v>
      </c>
      <c r="E9" s="359">
        <v>0.38800000000000001</v>
      </c>
      <c r="F9" s="359">
        <v>0.61199999999999999</v>
      </c>
      <c r="G9" s="360">
        <v>-22.4</v>
      </c>
      <c r="H9" s="359">
        <v>0.39</v>
      </c>
      <c r="I9" s="359">
        <v>0.61</v>
      </c>
      <c r="J9" s="360">
        <v>-21.999999999999996</v>
      </c>
      <c r="K9" s="361">
        <v>0.38200000000000001</v>
      </c>
      <c r="L9" s="359">
        <v>0.61799999999999999</v>
      </c>
      <c r="M9" s="362">
        <v>-23.599999999999998</v>
      </c>
    </row>
    <row r="10" spans="1:13" s="34" customFormat="1" ht="13.2" customHeight="1" x14ac:dyDescent="0.3">
      <c r="A10" s="358" t="s">
        <v>36</v>
      </c>
      <c r="B10" s="359">
        <v>0.42699999999999999</v>
      </c>
      <c r="C10" s="359">
        <v>0.57299999999999995</v>
      </c>
      <c r="D10" s="360">
        <v>-14.599999999999996</v>
      </c>
      <c r="E10" s="359">
        <v>0.48199999999999998</v>
      </c>
      <c r="F10" s="359">
        <v>0.51800000000000002</v>
      </c>
      <c r="G10" s="360">
        <v>-3.6000000000000032</v>
      </c>
      <c r="H10" s="359">
        <v>0.59199999999999997</v>
      </c>
      <c r="I10" s="359">
        <v>0.40799999999999997</v>
      </c>
      <c r="J10" s="360">
        <v>18.399999999999999</v>
      </c>
      <c r="K10" s="361">
        <v>0.71</v>
      </c>
      <c r="L10" s="359">
        <v>0.28999999999999998</v>
      </c>
      <c r="M10" s="362">
        <v>42</v>
      </c>
    </row>
    <row r="11" spans="1:13" s="34" customFormat="1" ht="13.2" customHeight="1" x14ac:dyDescent="0.3">
      <c r="A11" s="355" t="s">
        <v>31</v>
      </c>
      <c r="B11" s="363"/>
      <c r="C11" s="363"/>
      <c r="D11" s="364"/>
      <c r="E11" s="363"/>
      <c r="F11" s="363"/>
      <c r="G11" s="364"/>
      <c r="H11" s="363"/>
      <c r="I11" s="363"/>
      <c r="J11" s="364"/>
      <c r="K11" s="363"/>
      <c r="L11" s="363"/>
      <c r="M11" s="365"/>
    </row>
    <row r="12" spans="1:13" s="34" customFormat="1" ht="13.2" customHeight="1" x14ac:dyDescent="0.3">
      <c r="A12" s="358" t="s">
        <v>33</v>
      </c>
      <c r="B12" s="359">
        <v>0.71399999999999997</v>
      </c>
      <c r="C12" s="359">
        <v>0.28599999999999998</v>
      </c>
      <c r="D12" s="360">
        <v>42.8</v>
      </c>
      <c r="E12" s="359">
        <v>0.70099999999999996</v>
      </c>
      <c r="F12" s="359">
        <v>0.29899999999999999</v>
      </c>
      <c r="G12" s="360">
        <v>40.199999999999996</v>
      </c>
      <c r="H12" s="359">
        <v>0.70699999999999996</v>
      </c>
      <c r="I12" s="359">
        <v>0.29299999999999998</v>
      </c>
      <c r="J12" s="360">
        <v>41.4</v>
      </c>
      <c r="K12" s="361">
        <v>0.71899999999999997</v>
      </c>
      <c r="L12" s="359">
        <v>0.28100000000000003</v>
      </c>
      <c r="M12" s="362">
        <v>43.8</v>
      </c>
    </row>
    <row r="13" spans="1:13" s="34" customFormat="1" ht="13.2" customHeight="1" x14ac:dyDescent="0.3">
      <c r="A13" s="358" t="s">
        <v>34</v>
      </c>
      <c r="B13" s="359">
        <v>0.52800000000000002</v>
      </c>
      <c r="C13" s="359">
        <v>0.47199999999999998</v>
      </c>
      <c r="D13" s="360">
        <v>5.600000000000005</v>
      </c>
      <c r="E13" s="359">
        <v>0.52300000000000002</v>
      </c>
      <c r="F13" s="359">
        <v>0.47699999999999998</v>
      </c>
      <c r="G13" s="360">
        <v>4.6000000000000041</v>
      </c>
      <c r="H13" s="359">
        <v>0.52600000000000002</v>
      </c>
      <c r="I13" s="359">
        <v>0.47399999999999998</v>
      </c>
      <c r="J13" s="360">
        <v>5.2000000000000046</v>
      </c>
      <c r="K13" s="361">
        <v>0.52700000000000002</v>
      </c>
      <c r="L13" s="359">
        <v>0.47299999999999998</v>
      </c>
      <c r="M13" s="362">
        <v>5.4000000000000048</v>
      </c>
    </row>
    <row r="14" spans="1:13" s="34" customFormat="1" ht="13.2" customHeight="1" x14ac:dyDescent="0.3">
      <c r="A14" s="358" t="s">
        <v>35</v>
      </c>
      <c r="B14" s="359">
        <v>0.46400000000000002</v>
      </c>
      <c r="C14" s="359">
        <v>0.53600000000000003</v>
      </c>
      <c r="D14" s="360">
        <v>-7.2000000000000011</v>
      </c>
      <c r="E14" s="359">
        <v>0.46</v>
      </c>
      <c r="F14" s="359">
        <v>0.54</v>
      </c>
      <c r="G14" s="360">
        <v>-8.0000000000000018</v>
      </c>
      <c r="H14" s="359">
        <v>0.44800000000000001</v>
      </c>
      <c r="I14" s="359">
        <v>0.55200000000000005</v>
      </c>
      <c r="J14" s="360">
        <v>-10.400000000000004</v>
      </c>
      <c r="K14" s="366">
        <v>0.45600000000000002</v>
      </c>
      <c r="L14" s="367">
        <v>0.54400000000000004</v>
      </c>
      <c r="M14" s="362">
        <v>-8.8000000000000025</v>
      </c>
    </row>
    <row r="15" spans="1:13" s="34" customFormat="1" ht="13.2" customHeight="1" x14ac:dyDescent="0.3">
      <c r="A15" s="358" t="s">
        <v>36</v>
      </c>
      <c r="B15" s="359">
        <v>0.152</v>
      </c>
      <c r="C15" s="359">
        <v>0.84799999999999998</v>
      </c>
      <c r="D15" s="360">
        <v>-69.599999999999994</v>
      </c>
      <c r="E15" s="359">
        <v>0.10299999999999999</v>
      </c>
      <c r="F15" s="359">
        <v>0.89700000000000002</v>
      </c>
      <c r="G15" s="360">
        <v>-79.400000000000006</v>
      </c>
      <c r="H15" s="359">
        <v>0.156</v>
      </c>
      <c r="I15" s="359">
        <v>0.84399999999999997</v>
      </c>
      <c r="J15" s="360">
        <v>-68.8</v>
      </c>
      <c r="K15" s="366">
        <v>0.13700000000000001</v>
      </c>
      <c r="L15" s="367">
        <v>0.86299999999999999</v>
      </c>
      <c r="M15" s="362">
        <v>-72.599999999999994</v>
      </c>
    </row>
    <row r="16" spans="1:13" s="34" customFormat="1" ht="13.2" customHeight="1" x14ac:dyDescent="0.3">
      <c r="A16" s="355" t="s">
        <v>32</v>
      </c>
      <c r="B16" s="363"/>
      <c r="C16" s="363"/>
      <c r="D16" s="364"/>
      <c r="E16" s="363"/>
      <c r="F16" s="363"/>
      <c r="G16" s="364"/>
      <c r="H16" s="363"/>
      <c r="I16" s="363"/>
      <c r="J16" s="364"/>
      <c r="K16" s="363"/>
      <c r="L16" s="363"/>
      <c r="M16" s="365"/>
    </row>
    <row r="17" spans="1:13" s="34" customFormat="1" ht="13.2" customHeight="1" x14ac:dyDescent="0.3">
      <c r="A17" s="358" t="s">
        <v>33</v>
      </c>
      <c r="B17" s="359">
        <v>0.62</v>
      </c>
      <c r="C17" s="359">
        <v>0.38</v>
      </c>
      <c r="D17" s="360">
        <v>24</v>
      </c>
      <c r="E17" s="359">
        <v>0.61599999999999999</v>
      </c>
      <c r="F17" s="359">
        <v>0.38400000000000001</v>
      </c>
      <c r="G17" s="360">
        <v>23.2</v>
      </c>
      <c r="H17" s="359">
        <v>0.59899999999999998</v>
      </c>
      <c r="I17" s="359">
        <v>0.40100000000000002</v>
      </c>
      <c r="J17" s="360">
        <v>19.799999999999997</v>
      </c>
      <c r="K17" s="361">
        <v>0.59399999999999997</v>
      </c>
      <c r="L17" s="359">
        <v>0.40600000000000003</v>
      </c>
      <c r="M17" s="362">
        <v>18.799999999999994</v>
      </c>
    </row>
    <row r="18" spans="1:13" s="34" customFormat="1" ht="13.2" customHeight="1" x14ac:dyDescent="0.3">
      <c r="A18" s="358" t="s">
        <v>34</v>
      </c>
      <c r="B18" s="359">
        <v>0.504</v>
      </c>
      <c r="C18" s="359">
        <v>0.496</v>
      </c>
      <c r="D18" s="360">
        <v>0.80000000000000071</v>
      </c>
      <c r="E18" s="359">
        <v>0.498</v>
      </c>
      <c r="F18" s="359">
        <v>0.502</v>
      </c>
      <c r="G18" s="360">
        <v>-0.40000000000000036</v>
      </c>
      <c r="H18" s="359">
        <v>0.49399999999999999</v>
      </c>
      <c r="I18" s="359">
        <v>0.50600000000000001</v>
      </c>
      <c r="J18" s="360">
        <v>-1.2000000000000011</v>
      </c>
      <c r="K18" s="361">
        <v>0.497</v>
      </c>
      <c r="L18" s="359">
        <v>0.503</v>
      </c>
      <c r="M18" s="362">
        <v>-0.60000000000000053</v>
      </c>
    </row>
    <row r="19" spans="1:13" s="34" customFormat="1" ht="13.2" customHeight="1" x14ac:dyDescent="0.3">
      <c r="A19" s="358" t="s">
        <v>35</v>
      </c>
      <c r="B19" s="359">
        <v>0.376</v>
      </c>
      <c r="C19" s="359">
        <v>0.624</v>
      </c>
      <c r="D19" s="360">
        <v>-24.8</v>
      </c>
      <c r="E19" s="359">
        <v>0.39500000000000002</v>
      </c>
      <c r="F19" s="359">
        <v>0.60499999999999998</v>
      </c>
      <c r="G19" s="360">
        <v>-20.999999999999996</v>
      </c>
      <c r="H19" s="359">
        <v>0.40799999999999997</v>
      </c>
      <c r="I19" s="359">
        <v>0.59199999999999997</v>
      </c>
      <c r="J19" s="360">
        <v>-18.399999999999999</v>
      </c>
      <c r="K19" s="361">
        <v>0.432</v>
      </c>
      <c r="L19" s="359">
        <v>0.56799999999999995</v>
      </c>
      <c r="M19" s="362">
        <v>-13.599999999999996</v>
      </c>
    </row>
    <row r="20" spans="1:13" s="34" customFormat="1" ht="13.2" customHeight="1" x14ac:dyDescent="0.3">
      <c r="A20" s="368" t="s">
        <v>36</v>
      </c>
      <c r="B20" s="369">
        <v>0.55600000000000005</v>
      </c>
      <c r="C20" s="369">
        <v>0.44400000000000001</v>
      </c>
      <c r="D20" s="370">
        <v>11.200000000000005</v>
      </c>
      <c r="E20" s="369">
        <v>0.55000000000000004</v>
      </c>
      <c r="F20" s="369">
        <v>0.45</v>
      </c>
      <c r="G20" s="370">
        <v>10.000000000000004</v>
      </c>
      <c r="H20" s="369">
        <v>0.52900000000000003</v>
      </c>
      <c r="I20" s="369">
        <v>0.47099999999999997</v>
      </c>
      <c r="J20" s="370">
        <v>5.8000000000000052</v>
      </c>
      <c r="K20" s="371">
        <v>0.46700000000000003</v>
      </c>
      <c r="L20" s="369">
        <v>0.53300000000000003</v>
      </c>
      <c r="M20" s="372">
        <v>-6.6000000000000005</v>
      </c>
    </row>
    <row r="21" spans="1:13" ht="13.2" customHeight="1" x14ac:dyDescent="0.3">
      <c r="A21" s="1" t="s">
        <v>17</v>
      </c>
    </row>
    <row r="22" spans="1:13" ht="13.2" customHeight="1" x14ac:dyDescent="0.3">
      <c r="A22" s="576" t="s">
        <v>37</v>
      </c>
      <c r="B22" s="576"/>
      <c r="C22" s="576"/>
      <c r="D22" s="576"/>
      <c r="E22" s="576"/>
      <c r="F22" s="576"/>
      <c r="G22" s="576"/>
      <c r="H22" s="576"/>
      <c r="I22" s="576"/>
      <c r="J22" s="576"/>
      <c r="K22" s="576"/>
      <c r="L22" s="576"/>
      <c r="M22" s="576"/>
    </row>
    <row r="23" spans="1:13" ht="13.2" customHeight="1" x14ac:dyDescent="0.3">
      <c r="A23" s="559" t="s">
        <v>373</v>
      </c>
      <c r="B23" s="559"/>
      <c r="C23" s="559"/>
      <c r="D23" s="559"/>
      <c r="E23" s="559"/>
    </row>
  </sheetData>
  <mergeCells count="8">
    <mergeCell ref="A23:E23"/>
    <mergeCell ref="K4:M4"/>
    <mergeCell ref="A22:M22"/>
    <mergeCell ref="A2:M2"/>
    <mergeCell ref="A4:A5"/>
    <mergeCell ref="B4:D4"/>
    <mergeCell ref="E4:G4"/>
    <mergeCell ref="H4:J4"/>
  </mergeCells>
  <hyperlinks>
    <hyperlink ref="A2:M2" location="Índice!A1" display="Tabela 8 - Distribuição dos recursos humanos, por género e função, pela dimensão das instituições financeiras associadas, a 31 de dezembro (2014-2017)"/>
  </hyperlinks>
  <pageMargins left="0.70866141732283472" right="0.70866141732283472" top="0.74803149606299213" bottom="0.74803149606299213" header="0.31496062992125984" footer="0.31496062992125984"/>
  <pageSetup paperSize="9" scale="93" orientation="landscape"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pageSetUpPr fitToPage="1"/>
  </sheetPr>
  <dimension ref="A1:M23"/>
  <sheetViews>
    <sheetView showGridLines="0" workbookViewId="0">
      <selection activeCell="L7" sqref="L7"/>
    </sheetView>
  </sheetViews>
  <sheetFormatPr defaultColWidth="9.33203125" defaultRowHeight="14.4" x14ac:dyDescent="0.3"/>
  <cols>
    <col min="1" max="1" width="15" style="2" customWidth="1"/>
    <col min="2" max="10" width="10.6640625" style="2" customWidth="1"/>
    <col min="11" max="16384" width="9.33203125" style="2"/>
  </cols>
  <sheetData>
    <row r="1" spans="1:13" s="34" customFormat="1" ht="13.2" customHeight="1" x14ac:dyDescent="0.3"/>
    <row r="2" spans="1:13" s="34" customFormat="1" ht="13.2" customHeight="1" x14ac:dyDescent="0.3">
      <c r="A2" s="565" t="s">
        <v>452</v>
      </c>
      <c r="B2" s="565"/>
      <c r="C2" s="565"/>
      <c r="D2" s="565"/>
      <c r="E2" s="565"/>
      <c r="F2" s="565"/>
      <c r="G2" s="565"/>
      <c r="H2" s="565"/>
      <c r="I2" s="565"/>
      <c r="J2" s="565"/>
      <c r="K2" s="565"/>
      <c r="L2" s="565"/>
      <c r="M2" s="565"/>
    </row>
    <row r="3" spans="1:13" s="34" customFormat="1" ht="13.2" customHeight="1" x14ac:dyDescent="0.3"/>
    <row r="4" spans="1:13" s="34" customFormat="1" ht="13.2" customHeight="1" x14ac:dyDescent="0.3">
      <c r="A4" s="577"/>
      <c r="B4" s="574">
        <v>2017</v>
      </c>
      <c r="C4" s="574"/>
      <c r="D4" s="574"/>
      <c r="E4" s="574">
        <f>+B4+1</f>
        <v>2018</v>
      </c>
      <c r="F4" s="574"/>
      <c r="G4" s="574"/>
      <c r="H4" s="574">
        <f>+E4+1</f>
        <v>2019</v>
      </c>
      <c r="I4" s="574"/>
      <c r="J4" s="574"/>
      <c r="K4" s="574">
        <f>+H4+1</f>
        <v>2020</v>
      </c>
      <c r="L4" s="574"/>
      <c r="M4" s="575"/>
    </row>
    <row r="5" spans="1:13" s="34" customFormat="1" ht="13.2" customHeight="1" x14ac:dyDescent="0.3">
      <c r="A5" s="578"/>
      <c r="B5" s="353" t="s">
        <v>400</v>
      </c>
      <c r="C5" s="353" t="s">
        <v>401</v>
      </c>
      <c r="D5" s="353" t="s">
        <v>402</v>
      </c>
      <c r="E5" s="353" t="s">
        <v>400</v>
      </c>
      <c r="F5" s="353" t="s">
        <v>401</v>
      </c>
      <c r="G5" s="353" t="s">
        <v>402</v>
      </c>
      <c r="H5" s="353" t="s">
        <v>400</v>
      </c>
      <c r="I5" s="353" t="s">
        <v>401</v>
      </c>
      <c r="J5" s="353" t="s">
        <v>402</v>
      </c>
      <c r="K5" s="353" t="s">
        <v>400</v>
      </c>
      <c r="L5" s="353" t="s">
        <v>401</v>
      </c>
      <c r="M5" s="354" t="s">
        <v>402</v>
      </c>
    </row>
    <row r="6" spans="1:13" s="34" customFormat="1" ht="13.2" customHeight="1" x14ac:dyDescent="0.3">
      <c r="A6" s="355" t="s">
        <v>38</v>
      </c>
      <c r="B6" s="356"/>
      <c r="C6" s="356"/>
      <c r="D6" s="356"/>
      <c r="E6" s="356"/>
      <c r="F6" s="356"/>
      <c r="G6" s="356"/>
      <c r="H6" s="356"/>
      <c r="I6" s="356"/>
      <c r="J6" s="356"/>
      <c r="K6" s="356"/>
      <c r="L6" s="356"/>
      <c r="M6" s="357"/>
    </row>
    <row r="7" spans="1:13" s="34" customFormat="1" ht="13.2" customHeight="1" x14ac:dyDescent="0.3">
      <c r="A7" s="358" t="s">
        <v>33</v>
      </c>
      <c r="B7" s="359">
        <v>0.63900000000000001</v>
      </c>
      <c r="C7" s="359">
        <v>0.36099999999999999</v>
      </c>
      <c r="D7" s="360">
        <v>27.800000000000004</v>
      </c>
      <c r="E7" s="359">
        <v>0.628</v>
      </c>
      <c r="F7" s="359">
        <v>0.372</v>
      </c>
      <c r="G7" s="360">
        <v>25.6</v>
      </c>
      <c r="H7" s="359">
        <v>0.621</v>
      </c>
      <c r="I7" s="359">
        <v>0.379</v>
      </c>
      <c r="J7" s="360">
        <v>24.2</v>
      </c>
      <c r="K7" s="361">
        <v>0.61099999999999999</v>
      </c>
      <c r="L7" s="359">
        <v>0.38900000000000001</v>
      </c>
      <c r="M7" s="362">
        <v>22.199999999999996</v>
      </c>
    </row>
    <row r="8" spans="1:13" s="34" customFormat="1" ht="13.2" customHeight="1" x14ac:dyDescent="0.3">
      <c r="A8" s="358" t="s">
        <v>34</v>
      </c>
      <c r="B8" s="359">
        <v>0.49099999999999999</v>
      </c>
      <c r="C8" s="359">
        <v>0.50900000000000001</v>
      </c>
      <c r="D8" s="360">
        <v>-1.8000000000000016</v>
      </c>
      <c r="E8" s="359">
        <v>0.49199999999999999</v>
      </c>
      <c r="F8" s="359">
        <v>0.50800000000000001</v>
      </c>
      <c r="G8" s="360">
        <v>-1.6000000000000014</v>
      </c>
      <c r="H8" s="359">
        <v>0.48799999999999999</v>
      </c>
      <c r="I8" s="359">
        <v>0.51200000000000001</v>
      </c>
      <c r="J8" s="360">
        <v>-2.4000000000000021</v>
      </c>
      <c r="K8" s="361">
        <v>0.48399999999999999</v>
      </c>
      <c r="L8" s="359">
        <v>0.51600000000000001</v>
      </c>
      <c r="M8" s="362">
        <v>-3.2000000000000028</v>
      </c>
    </row>
    <row r="9" spans="1:13" s="34" customFormat="1" ht="13.2" customHeight="1" x14ac:dyDescent="0.3">
      <c r="A9" s="358" t="s">
        <v>35</v>
      </c>
      <c r="B9" s="359">
        <v>0.42199999999999999</v>
      </c>
      <c r="C9" s="359">
        <v>0.57799999999999996</v>
      </c>
      <c r="D9" s="360">
        <v>-15.599999999999998</v>
      </c>
      <c r="E9" s="359">
        <v>0.41499999999999998</v>
      </c>
      <c r="F9" s="359">
        <v>0.58499999999999996</v>
      </c>
      <c r="G9" s="360">
        <v>-17</v>
      </c>
      <c r="H9" s="359">
        <v>0.40799999999999997</v>
      </c>
      <c r="I9" s="359">
        <v>0.59199999999999997</v>
      </c>
      <c r="J9" s="360">
        <v>-18.399999999999999</v>
      </c>
      <c r="K9" s="361">
        <v>0.40699999999999997</v>
      </c>
      <c r="L9" s="359">
        <v>0.59299999999999997</v>
      </c>
      <c r="M9" s="362">
        <v>-18.600000000000001</v>
      </c>
    </row>
    <row r="10" spans="1:13" s="34" customFormat="1" ht="13.2" customHeight="1" x14ac:dyDescent="0.3">
      <c r="A10" s="358" t="s">
        <v>36</v>
      </c>
      <c r="B10" s="359">
        <v>0.27800000000000002</v>
      </c>
      <c r="C10" s="359">
        <v>0.72199999999999998</v>
      </c>
      <c r="D10" s="360">
        <v>-44.399999999999991</v>
      </c>
      <c r="E10" s="359">
        <v>0.27700000000000002</v>
      </c>
      <c r="F10" s="359">
        <v>0.72299999999999998</v>
      </c>
      <c r="G10" s="360">
        <v>-44.599999999999994</v>
      </c>
      <c r="H10" s="359">
        <v>0.32</v>
      </c>
      <c r="I10" s="359">
        <v>0.68</v>
      </c>
      <c r="J10" s="360">
        <v>-36.000000000000007</v>
      </c>
      <c r="K10" s="361">
        <v>0.32200000000000001</v>
      </c>
      <c r="L10" s="359">
        <v>0.67800000000000005</v>
      </c>
      <c r="M10" s="362">
        <v>-35.6</v>
      </c>
    </row>
    <row r="11" spans="1:13" s="34" customFormat="1" ht="13.2" customHeight="1" x14ac:dyDescent="0.3">
      <c r="A11" s="355" t="s">
        <v>39</v>
      </c>
      <c r="B11" s="363"/>
      <c r="C11" s="363"/>
      <c r="D11" s="364"/>
      <c r="E11" s="363"/>
      <c r="F11" s="363"/>
      <c r="G11" s="364"/>
      <c r="H11" s="363"/>
      <c r="I11" s="363"/>
      <c r="J11" s="364"/>
      <c r="K11" s="363"/>
      <c r="L11" s="363"/>
      <c r="M11" s="365"/>
    </row>
    <row r="12" spans="1:13" s="34" customFormat="1" ht="13.2" customHeight="1" x14ac:dyDescent="0.3">
      <c r="A12" s="358" t="s">
        <v>33</v>
      </c>
      <c r="B12" s="359">
        <v>0.627</v>
      </c>
      <c r="C12" s="359">
        <v>0.373</v>
      </c>
      <c r="D12" s="360">
        <v>25.4</v>
      </c>
      <c r="E12" s="359">
        <v>0.61399999999999999</v>
      </c>
      <c r="F12" s="359">
        <v>0.38600000000000001</v>
      </c>
      <c r="G12" s="360">
        <v>22.799999999999997</v>
      </c>
      <c r="H12" s="359">
        <v>0.61499999999999999</v>
      </c>
      <c r="I12" s="359">
        <v>0.38500000000000001</v>
      </c>
      <c r="J12" s="360">
        <v>23</v>
      </c>
      <c r="K12" s="361">
        <v>0.60799999999999998</v>
      </c>
      <c r="L12" s="359">
        <v>0.39200000000000002</v>
      </c>
      <c r="M12" s="362">
        <v>21.599999999999998</v>
      </c>
    </row>
    <row r="13" spans="1:13" s="34" customFormat="1" ht="13.2" customHeight="1" x14ac:dyDescent="0.3">
      <c r="A13" s="358" t="s">
        <v>34</v>
      </c>
      <c r="B13" s="359">
        <v>0.47199999999999998</v>
      </c>
      <c r="C13" s="359">
        <v>0.52800000000000002</v>
      </c>
      <c r="D13" s="360">
        <v>-5.600000000000005</v>
      </c>
      <c r="E13" s="359">
        <v>0.49299999999999999</v>
      </c>
      <c r="F13" s="359">
        <v>0.50700000000000001</v>
      </c>
      <c r="G13" s="360">
        <v>-1.4000000000000012</v>
      </c>
      <c r="H13" s="359">
        <v>0.48599999999999999</v>
      </c>
      <c r="I13" s="359">
        <v>0.51400000000000001</v>
      </c>
      <c r="J13" s="360">
        <v>-2.8000000000000025</v>
      </c>
      <c r="K13" s="361">
        <v>0.48399999999999999</v>
      </c>
      <c r="L13" s="359">
        <v>0.51600000000000001</v>
      </c>
      <c r="M13" s="362">
        <v>-3.2000000000000028</v>
      </c>
    </row>
    <row r="14" spans="1:13" s="34" customFormat="1" ht="13.2" customHeight="1" x14ac:dyDescent="0.3">
      <c r="A14" s="358" t="s">
        <v>35</v>
      </c>
      <c r="B14" s="359">
        <v>0.373</v>
      </c>
      <c r="C14" s="359">
        <v>0.627</v>
      </c>
      <c r="D14" s="360">
        <v>-25.4</v>
      </c>
      <c r="E14" s="359">
        <v>0.33400000000000002</v>
      </c>
      <c r="F14" s="359">
        <v>0.66600000000000004</v>
      </c>
      <c r="G14" s="360">
        <v>-33.200000000000003</v>
      </c>
      <c r="H14" s="359">
        <v>0.36799999999999999</v>
      </c>
      <c r="I14" s="359">
        <v>0.63200000000000001</v>
      </c>
      <c r="J14" s="360">
        <v>-26.400000000000002</v>
      </c>
      <c r="K14" s="366">
        <v>0.36299999999999999</v>
      </c>
      <c r="L14" s="367">
        <v>0.63700000000000001</v>
      </c>
      <c r="M14" s="362">
        <v>-27.400000000000002</v>
      </c>
    </row>
    <row r="15" spans="1:13" s="34" customFormat="1" ht="13.2" customHeight="1" x14ac:dyDescent="0.3">
      <c r="A15" s="358" t="s">
        <v>36</v>
      </c>
      <c r="B15" s="359">
        <v>0.60799999999999998</v>
      </c>
      <c r="C15" s="359">
        <v>0.39200000000000002</v>
      </c>
      <c r="D15" s="360">
        <v>21.599999999999998</v>
      </c>
      <c r="E15" s="359">
        <v>0.628</v>
      </c>
      <c r="F15" s="359">
        <v>0.372</v>
      </c>
      <c r="G15" s="360">
        <v>25.6</v>
      </c>
      <c r="H15" s="359">
        <v>0.68</v>
      </c>
      <c r="I15" s="359">
        <v>0.32</v>
      </c>
      <c r="J15" s="360">
        <v>36.000000000000007</v>
      </c>
      <c r="K15" s="366">
        <v>0.67400000000000004</v>
      </c>
      <c r="L15" s="367">
        <v>0.32600000000000001</v>
      </c>
      <c r="M15" s="362">
        <v>34.800000000000004</v>
      </c>
    </row>
    <row r="16" spans="1:13" s="34" customFormat="1" ht="13.2" customHeight="1" x14ac:dyDescent="0.3">
      <c r="A16" s="355" t="s">
        <v>40</v>
      </c>
      <c r="B16" s="363"/>
      <c r="C16" s="363"/>
      <c r="D16" s="364"/>
      <c r="E16" s="363"/>
      <c r="F16" s="363"/>
      <c r="G16" s="364"/>
      <c r="H16" s="363"/>
      <c r="I16" s="363"/>
      <c r="J16" s="364"/>
      <c r="K16" s="363"/>
      <c r="L16" s="363"/>
      <c r="M16" s="365"/>
    </row>
    <row r="17" spans="1:13" s="34" customFormat="1" ht="13.2" customHeight="1" x14ac:dyDescent="0.3">
      <c r="A17" s="358" t="s">
        <v>33</v>
      </c>
      <c r="B17" s="359">
        <v>0.53300000000000003</v>
      </c>
      <c r="C17" s="359">
        <v>0.46700000000000003</v>
      </c>
      <c r="D17" s="360">
        <v>6.6000000000000005</v>
      </c>
      <c r="E17" s="359">
        <v>0.56100000000000005</v>
      </c>
      <c r="F17" s="359">
        <v>0.439</v>
      </c>
      <c r="G17" s="360">
        <v>12.200000000000005</v>
      </c>
      <c r="H17" s="359">
        <v>0.55600000000000005</v>
      </c>
      <c r="I17" s="359">
        <v>0.44400000000000001</v>
      </c>
      <c r="J17" s="360">
        <v>11.200000000000005</v>
      </c>
      <c r="K17" s="361">
        <v>0.54900000000000004</v>
      </c>
      <c r="L17" s="359">
        <v>0.45100000000000001</v>
      </c>
      <c r="M17" s="362">
        <v>9.8000000000000025</v>
      </c>
    </row>
    <row r="18" spans="1:13" s="34" customFormat="1" ht="13.2" customHeight="1" x14ac:dyDescent="0.3">
      <c r="A18" s="358" t="s">
        <v>34</v>
      </c>
      <c r="B18" s="359">
        <v>0.47399999999999998</v>
      </c>
      <c r="C18" s="359">
        <v>0.52600000000000002</v>
      </c>
      <c r="D18" s="360">
        <v>-5.2000000000000046</v>
      </c>
      <c r="E18" s="359">
        <v>0.47599999999999998</v>
      </c>
      <c r="F18" s="359">
        <v>0.52400000000000002</v>
      </c>
      <c r="G18" s="360">
        <v>-4.8000000000000043</v>
      </c>
      <c r="H18" s="359">
        <v>0.47199999999999998</v>
      </c>
      <c r="I18" s="359">
        <v>0.52800000000000002</v>
      </c>
      <c r="J18" s="360">
        <v>-5.600000000000005</v>
      </c>
      <c r="K18" s="361">
        <v>0.47899999999999998</v>
      </c>
      <c r="L18" s="359">
        <v>0.52100000000000002</v>
      </c>
      <c r="M18" s="362">
        <v>-4.2000000000000037</v>
      </c>
    </row>
    <row r="19" spans="1:13" s="34" customFormat="1" ht="13.2" customHeight="1" x14ac:dyDescent="0.3">
      <c r="A19" s="358" t="s">
        <v>35</v>
      </c>
      <c r="B19" s="359">
        <v>0.38800000000000001</v>
      </c>
      <c r="C19" s="359">
        <v>0.61199999999999999</v>
      </c>
      <c r="D19" s="360">
        <v>-22.4</v>
      </c>
      <c r="E19" s="359">
        <v>0.40300000000000002</v>
      </c>
      <c r="F19" s="359">
        <v>0.59699999999999998</v>
      </c>
      <c r="G19" s="360">
        <v>-19.399999999999995</v>
      </c>
      <c r="H19" s="359">
        <v>0.44600000000000001</v>
      </c>
      <c r="I19" s="359">
        <v>0.55400000000000005</v>
      </c>
      <c r="J19" s="360">
        <v>-10.800000000000004</v>
      </c>
      <c r="K19" s="361">
        <v>0.45200000000000001</v>
      </c>
      <c r="L19" s="359">
        <v>0.54800000000000004</v>
      </c>
      <c r="M19" s="362">
        <v>-9.6000000000000032</v>
      </c>
    </row>
    <row r="20" spans="1:13" s="34" customFormat="1" ht="13.2" customHeight="1" x14ac:dyDescent="0.3">
      <c r="A20" s="368" t="s">
        <v>36</v>
      </c>
      <c r="B20" s="369">
        <v>0</v>
      </c>
      <c r="C20" s="369">
        <v>0</v>
      </c>
      <c r="D20" s="370">
        <v>0</v>
      </c>
      <c r="E20" s="369">
        <v>0</v>
      </c>
      <c r="F20" s="369">
        <v>0</v>
      </c>
      <c r="G20" s="370">
        <v>0</v>
      </c>
      <c r="H20" s="369">
        <v>0</v>
      </c>
      <c r="I20" s="369">
        <v>0</v>
      </c>
      <c r="J20" s="370">
        <v>0</v>
      </c>
      <c r="K20" s="371">
        <v>0</v>
      </c>
      <c r="L20" s="369">
        <v>0</v>
      </c>
      <c r="M20" s="372">
        <v>0</v>
      </c>
    </row>
    <row r="21" spans="1:13" ht="13.2" customHeight="1" x14ac:dyDescent="0.3">
      <c r="A21" s="1" t="s">
        <v>17</v>
      </c>
    </row>
    <row r="22" spans="1:13" ht="13.2" customHeight="1" x14ac:dyDescent="0.3">
      <c r="A22" s="576" t="s">
        <v>37</v>
      </c>
      <c r="B22" s="576"/>
      <c r="C22" s="576"/>
      <c r="D22" s="576"/>
      <c r="E22" s="576"/>
      <c r="F22" s="576"/>
      <c r="G22" s="576"/>
      <c r="H22" s="576"/>
      <c r="I22" s="576"/>
      <c r="J22" s="576"/>
      <c r="K22" s="576"/>
      <c r="L22" s="576"/>
      <c r="M22" s="576"/>
    </row>
    <row r="23" spans="1:13" ht="13.2" customHeight="1" x14ac:dyDescent="0.3">
      <c r="A23" s="559" t="s">
        <v>373</v>
      </c>
      <c r="B23" s="559"/>
      <c r="C23" s="559"/>
      <c r="D23" s="559"/>
      <c r="E23" s="559"/>
    </row>
  </sheetData>
  <mergeCells count="8">
    <mergeCell ref="A23:E23"/>
    <mergeCell ref="A22:M22"/>
    <mergeCell ref="A2:M2"/>
    <mergeCell ref="A4:A5"/>
    <mergeCell ref="B4:D4"/>
    <mergeCell ref="E4:G4"/>
    <mergeCell ref="H4:J4"/>
    <mergeCell ref="K4:M4"/>
  </mergeCells>
  <hyperlinks>
    <hyperlink ref="A2:M2" location="Índice!A1" display="Tabela 9 - Distribuição dos recursos humanos, por género e função, pela origem / forma de representação legal das instituições financeiras associadas, a 31 de dezembro (2014-2017)"/>
  </hyperlinks>
  <pageMargins left="0.70866141732283472" right="0.70866141732283472" top="0.74803149606299213" bottom="0.74803149606299213" header="0.31496062992125984" footer="0.31496062992125984"/>
  <pageSetup paperSize="9" scale="93" orientation="landscape"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pageSetUpPr fitToPage="1"/>
  </sheetPr>
  <dimension ref="A1:F17"/>
  <sheetViews>
    <sheetView showGridLines="0" workbookViewId="0">
      <selection activeCell="G25" sqref="G25"/>
    </sheetView>
  </sheetViews>
  <sheetFormatPr defaultColWidth="9.33203125" defaultRowHeight="14.4" x14ac:dyDescent="0.3"/>
  <cols>
    <col min="1" max="1" width="40.33203125" style="2" bestFit="1" customWidth="1"/>
    <col min="2" max="6" width="10.6640625" style="2" customWidth="1"/>
    <col min="7" max="16384" width="9.33203125" style="2"/>
  </cols>
  <sheetData>
    <row r="1" spans="1:6" s="34" customFormat="1" ht="13.2" customHeight="1" x14ac:dyDescent="0.3"/>
    <row r="2" spans="1:6" s="34" customFormat="1" ht="26.1" customHeight="1" x14ac:dyDescent="0.3">
      <c r="A2" s="565" t="s">
        <v>453</v>
      </c>
      <c r="B2" s="565"/>
      <c r="C2" s="565"/>
      <c r="D2" s="565"/>
      <c r="E2" s="565"/>
      <c r="F2" s="565"/>
    </row>
    <row r="3" spans="1:6" s="34" customFormat="1" ht="13.2" customHeight="1" x14ac:dyDescent="0.3"/>
    <row r="4" spans="1:6" s="34" customFormat="1" ht="13.2" customHeight="1" x14ac:dyDescent="0.3">
      <c r="A4" s="308"/>
      <c r="B4" s="309">
        <v>2017</v>
      </c>
      <c r="C4" s="195">
        <f>+B4+1</f>
        <v>2018</v>
      </c>
      <c r="D4" s="195">
        <f>+C4+1</f>
        <v>2019</v>
      </c>
      <c r="E4" s="195">
        <f>+D4+1</f>
        <v>2020</v>
      </c>
      <c r="F4" s="197" t="s">
        <v>12</v>
      </c>
    </row>
    <row r="5" spans="1:6" s="34" customFormat="1" ht="13.2" customHeight="1" x14ac:dyDescent="0.3">
      <c r="A5" s="373" t="s">
        <v>211</v>
      </c>
      <c r="B5" s="374"/>
      <c r="C5" s="375"/>
      <c r="D5" s="374"/>
      <c r="E5" s="374"/>
      <c r="F5" s="376"/>
    </row>
    <row r="6" spans="1:6" s="34" customFormat="1" ht="13.2" customHeight="1" x14ac:dyDescent="0.3">
      <c r="A6" s="377" t="s">
        <v>41</v>
      </c>
      <c r="B6" s="378">
        <v>48.05</v>
      </c>
      <c r="C6" s="378">
        <v>48.57</v>
      </c>
      <c r="D6" s="378">
        <v>48.92</v>
      </c>
      <c r="E6" s="378">
        <v>49.18</v>
      </c>
      <c r="F6" s="379">
        <v>48.680000000000007</v>
      </c>
    </row>
    <row r="7" spans="1:6" s="34" customFormat="1" ht="13.2" customHeight="1" x14ac:dyDescent="0.3">
      <c r="A7" s="377" t="s">
        <v>42</v>
      </c>
      <c r="B7" s="380"/>
      <c r="C7" s="381">
        <v>1.0822060353798291E-2</v>
      </c>
      <c r="D7" s="381">
        <v>7.206094296891008E-3</v>
      </c>
      <c r="E7" s="381">
        <v>5.3147996729354663E-3</v>
      </c>
      <c r="F7" s="382">
        <v>7.7809847745415883E-3</v>
      </c>
    </row>
    <row r="8" spans="1:6" s="34" customFormat="1" ht="13.2" customHeight="1" x14ac:dyDescent="0.3">
      <c r="A8" s="383" t="s">
        <v>212</v>
      </c>
      <c r="B8" s="384"/>
      <c r="C8" s="385"/>
      <c r="D8" s="384"/>
      <c r="E8" s="384"/>
      <c r="F8" s="386"/>
    </row>
    <row r="9" spans="1:6" s="34" customFormat="1" ht="13.2" customHeight="1" x14ac:dyDescent="0.3">
      <c r="A9" s="377" t="s">
        <v>11</v>
      </c>
      <c r="B9" s="380">
        <v>49.630282302475223</v>
      </c>
      <c r="C9" s="380">
        <v>50.614802720273225</v>
      </c>
      <c r="D9" s="380">
        <v>51.090014487120598</v>
      </c>
      <c r="E9" s="380">
        <v>51.59242838898011</v>
      </c>
      <c r="F9" s="387">
        <v>50.731881974712294</v>
      </c>
    </row>
    <row r="10" spans="1:6" s="34" customFormat="1" ht="13.2" customHeight="1" x14ac:dyDescent="0.3">
      <c r="A10" s="377" t="s">
        <v>12</v>
      </c>
      <c r="B10" s="380">
        <v>49.479784135686138</v>
      </c>
      <c r="C10" s="380">
        <v>50.398818695428865</v>
      </c>
      <c r="D10" s="380">
        <v>50.116828087167072</v>
      </c>
      <c r="E10" s="380">
        <v>51.249619209748232</v>
      </c>
      <c r="F10" s="387">
        <v>50.311262532007575</v>
      </c>
    </row>
    <row r="11" spans="1:6" s="34" customFormat="1" ht="13.2" customHeight="1" x14ac:dyDescent="0.3">
      <c r="A11" s="377" t="s">
        <v>13</v>
      </c>
      <c r="B11" s="380">
        <v>35.431006819093462</v>
      </c>
      <c r="C11" s="380">
        <v>35.884268940003217</v>
      </c>
      <c r="D11" s="380">
        <v>35.406832855093256</v>
      </c>
      <c r="E11" s="380">
        <v>34.745517686964945</v>
      </c>
      <c r="F11" s="387">
        <v>35.366906575288724</v>
      </c>
    </row>
    <row r="12" spans="1:6" s="34" customFormat="1" ht="13.2" customHeight="1" x14ac:dyDescent="0.3">
      <c r="A12" s="383" t="s">
        <v>213</v>
      </c>
      <c r="B12" s="384"/>
      <c r="C12" s="385"/>
      <c r="D12" s="384"/>
      <c r="E12" s="384"/>
      <c r="F12" s="388"/>
    </row>
    <row r="13" spans="1:6" s="34" customFormat="1" ht="13.2" customHeight="1" x14ac:dyDescent="0.3">
      <c r="A13" s="377" t="s">
        <v>3</v>
      </c>
      <c r="B13" s="380">
        <v>49.762642160844841</v>
      </c>
      <c r="C13" s="380">
        <v>50.70173603848567</v>
      </c>
      <c r="D13" s="380">
        <v>49.677729841262398</v>
      </c>
      <c r="E13" s="380">
        <v>50.063607625251457</v>
      </c>
      <c r="F13" s="387">
        <v>50.051428916461091</v>
      </c>
    </row>
    <row r="14" spans="1:6" s="34" customFormat="1" ht="13.2" customHeight="1" x14ac:dyDescent="0.3">
      <c r="A14" s="377" t="s">
        <v>4</v>
      </c>
      <c r="B14" s="380">
        <v>48.256905629809644</v>
      </c>
      <c r="C14" s="380">
        <v>49.067200881879081</v>
      </c>
      <c r="D14" s="380">
        <v>37.311067335243557</v>
      </c>
      <c r="E14" s="380">
        <v>36.834721759413533</v>
      </c>
      <c r="F14" s="387">
        <v>42.86747390158645</v>
      </c>
    </row>
    <row r="15" spans="1:6" s="34" customFormat="1" ht="13.2" customHeight="1" x14ac:dyDescent="0.3">
      <c r="A15" s="389" t="s">
        <v>5</v>
      </c>
      <c r="B15" s="390">
        <v>32.566210710128054</v>
      </c>
      <c r="C15" s="390">
        <v>35.067365873336023</v>
      </c>
      <c r="D15" s="390">
        <v>35.406832855093256</v>
      </c>
      <c r="E15" s="390">
        <v>34.745517686964945</v>
      </c>
      <c r="F15" s="391">
        <v>34.446481781380569</v>
      </c>
    </row>
    <row r="16" spans="1:6" ht="13.2" customHeight="1" x14ac:dyDescent="0.3">
      <c r="A16" s="1" t="s">
        <v>17</v>
      </c>
    </row>
    <row r="17" spans="1:5" ht="13.2" customHeight="1" x14ac:dyDescent="0.3">
      <c r="A17" s="559" t="s">
        <v>373</v>
      </c>
      <c r="B17" s="559"/>
      <c r="C17" s="559"/>
      <c r="D17" s="559"/>
      <c r="E17" s="559"/>
    </row>
  </sheetData>
  <mergeCells count="2">
    <mergeCell ref="A2:F2"/>
    <mergeCell ref="A17:E17"/>
  </mergeCells>
  <hyperlinks>
    <hyperlink ref="A2:F2" location="Índice!A1" display="Tabela 10 - Evolução da idade média dos empregados afetos à atividade doméstica, por dimensão e origem / forma de representação legal, a 31 de dezembro (2014-2017)"/>
  </hyperlinks>
  <pageMargins left="0.70866141732283472" right="0.70866141732283472" top="0.74803149606299213" bottom="0.74803149606299213" header="0.31496062992125984" footer="0.31496062992125984"/>
  <pageSetup paperSize="9" scale="92" orientation="portrait"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dimension ref="A1:F17"/>
  <sheetViews>
    <sheetView showGridLines="0" workbookViewId="0">
      <selection activeCell="G25" sqref="G25"/>
    </sheetView>
  </sheetViews>
  <sheetFormatPr defaultColWidth="9.33203125" defaultRowHeight="14.4" x14ac:dyDescent="0.3"/>
  <cols>
    <col min="1" max="1" width="40.33203125" style="2" bestFit="1" customWidth="1"/>
    <col min="2" max="6" width="10.6640625" style="2" customWidth="1"/>
    <col min="7" max="16384" width="9.33203125" style="2"/>
  </cols>
  <sheetData>
    <row r="1" spans="1:6" s="34" customFormat="1" ht="13.2" customHeight="1" x14ac:dyDescent="0.3"/>
    <row r="2" spans="1:6" s="34" customFormat="1" ht="26.1" customHeight="1" x14ac:dyDescent="0.3">
      <c r="A2" s="565" t="s">
        <v>454</v>
      </c>
      <c r="B2" s="565"/>
      <c r="C2" s="565"/>
      <c r="D2" s="565"/>
      <c r="E2" s="565"/>
      <c r="F2" s="565"/>
    </row>
    <row r="3" spans="1:6" s="34" customFormat="1" ht="13.2" customHeight="1" x14ac:dyDescent="0.3"/>
    <row r="4" spans="1:6" s="34" customFormat="1" ht="13.2" customHeight="1" x14ac:dyDescent="0.3">
      <c r="A4" s="308"/>
      <c r="B4" s="309">
        <v>2017</v>
      </c>
      <c r="C4" s="195">
        <v>2018</v>
      </c>
      <c r="D4" s="195">
        <v>2019</v>
      </c>
      <c r="E4" s="195">
        <v>2020</v>
      </c>
      <c r="F4" s="197" t="s">
        <v>12</v>
      </c>
    </row>
    <row r="5" spans="1:6" s="34" customFormat="1" ht="13.2" customHeight="1" x14ac:dyDescent="0.3">
      <c r="A5" s="373" t="s">
        <v>214</v>
      </c>
      <c r="B5" s="374"/>
      <c r="C5" s="375"/>
      <c r="D5" s="374"/>
      <c r="E5" s="374"/>
      <c r="F5" s="376"/>
    </row>
    <row r="6" spans="1:6" s="34" customFormat="1" ht="13.2" customHeight="1" x14ac:dyDescent="0.3">
      <c r="A6" s="377" t="s">
        <v>41</v>
      </c>
      <c r="B6" s="392">
        <v>21.7</v>
      </c>
      <c r="C6" s="392">
        <v>21.6</v>
      </c>
      <c r="D6" s="392">
        <v>21.3</v>
      </c>
      <c r="E6" s="392">
        <v>21.1</v>
      </c>
      <c r="F6" s="393">
        <v>21.424999999999997</v>
      </c>
    </row>
    <row r="7" spans="1:6" s="34" customFormat="1" ht="13.2" customHeight="1" x14ac:dyDescent="0.3">
      <c r="A7" s="377" t="s">
        <v>42</v>
      </c>
      <c r="B7" s="394"/>
      <c r="C7" s="395">
        <v>-4.6082949308754451E-3</v>
      </c>
      <c r="D7" s="395">
        <v>-1.3888888888888951E-2</v>
      </c>
      <c r="E7" s="395">
        <v>-9.3896713615022609E-3</v>
      </c>
      <c r="F7" s="396">
        <v>-9.2956183937555528E-3</v>
      </c>
    </row>
    <row r="8" spans="1:6" s="34" customFormat="1" ht="13.2" customHeight="1" x14ac:dyDescent="0.3">
      <c r="A8" s="383" t="s">
        <v>212</v>
      </c>
      <c r="B8" s="397"/>
      <c r="C8" s="398"/>
      <c r="D8" s="397"/>
      <c r="E8" s="397"/>
      <c r="F8" s="399"/>
    </row>
    <row r="9" spans="1:6" s="34" customFormat="1" ht="13.2" customHeight="1" x14ac:dyDescent="0.3">
      <c r="A9" s="377" t="s">
        <v>11</v>
      </c>
      <c r="B9" s="394">
        <v>24</v>
      </c>
      <c r="C9" s="394">
        <v>24.2</v>
      </c>
      <c r="D9" s="394">
        <v>24</v>
      </c>
      <c r="E9" s="394">
        <v>24.1</v>
      </c>
      <c r="F9" s="400">
        <v>24.075000000000003</v>
      </c>
    </row>
    <row r="10" spans="1:6" s="34" customFormat="1" ht="13.2" customHeight="1" x14ac:dyDescent="0.3">
      <c r="A10" s="377" t="s">
        <v>12</v>
      </c>
      <c r="B10" s="394">
        <v>21.3</v>
      </c>
      <c r="C10" s="394">
        <v>21.3</v>
      </c>
      <c r="D10" s="394">
        <v>22.4</v>
      </c>
      <c r="E10" s="394">
        <v>23</v>
      </c>
      <c r="F10" s="400">
        <v>22</v>
      </c>
    </row>
    <row r="11" spans="1:6" s="34" customFormat="1" ht="13.2" customHeight="1" x14ac:dyDescent="0.3">
      <c r="A11" s="377" t="s">
        <v>13</v>
      </c>
      <c r="B11" s="394">
        <v>6.4</v>
      </c>
      <c r="C11" s="394">
        <v>6.1</v>
      </c>
      <c r="D11" s="394">
        <v>5.2</v>
      </c>
      <c r="E11" s="394">
        <v>4.5999999999999996</v>
      </c>
      <c r="F11" s="400">
        <v>5.5749999999999993</v>
      </c>
    </row>
    <row r="12" spans="1:6" s="34" customFormat="1" ht="13.2" customHeight="1" x14ac:dyDescent="0.3">
      <c r="A12" s="383" t="s">
        <v>213</v>
      </c>
      <c r="B12" s="397"/>
      <c r="C12" s="398"/>
      <c r="D12" s="397"/>
      <c r="E12" s="397"/>
      <c r="F12" s="399"/>
    </row>
    <row r="13" spans="1:6" s="34" customFormat="1" ht="13.2" customHeight="1" x14ac:dyDescent="0.3">
      <c r="A13" s="377" t="s">
        <v>3</v>
      </c>
      <c r="B13" s="394">
        <v>23.8</v>
      </c>
      <c r="C13" s="394">
        <v>24.3</v>
      </c>
      <c r="D13" s="394">
        <v>22.2</v>
      </c>
      <c r="E13" s="394">
        <v>22.2</v>
      </c>
      <c r="F13" s="400">
        <v>23.125</v>
      </c>
    </row>
    <row r="14" spans="1:6" s="34" customFormat="1" ht="13.2" customHeight="1" x14ac:dyDescent="0.3">
      <c r="A14" s="377" t="s">
        <v>4</v>
      </c>
      <c r="B14" s="394">
        <v>21.8</v>
      </c>
      <c r="C14" s="394">
        <v>22</v>
      </c>
      <c r="D14" s="394">
        <v>7.2</v>
      </c>
      <c r="E14" s="394">
        <v>6.8</v>
      </c>
      <c r="F14" s="400">
        <v>14.45</v>
      </c>
    </row>
    <row r="15" spans="1:6" s="34" customFormat="1" ht="13.2" customHeight="1" x14ac:dyDescent="0.3">
      <c r="A15" s="389" t="s">
        <v>5</v>
      </c>
      <c r="B15" s="401">
        <v>3.3</v>
      </c>
      <c r="C15" s="401">
        <v>5.3</v>
      </c>
      <c r="D15" s="401">
        <v>5.2</v>
      </c>
      <c r="E15" s="401">
        <v>4.5999999999999996</v>
      </c>
      <c r="F15" s="402">
        <v>4.5999999999999996</v>
      </c>
    </row>
    <row r="16" spans="1:6" ht="13.2" customHeight="1" x14ac:dyDescent="0.3">
      <c r="A16" s="1" t="s">
        <v>17</v>
      </c>
    </row>
    <row r="17" spans="1:5" ht="13.2" customHeight="1" x14ac:dyDescent="0.3">
      <c r="A17" s="559" t="s">
        <v>373</v>
      </c>
      <c r="B17" s="559"/>
      <c r="C17" s="559"/>
      <c r="D17" s="559"/>
      <c r="E17" s="559"/>
    </row>
  </sheetData>
  <mergeCells count="2">
    <mergeCell ref="A2:F2"/>
    <mergeCell ref="A17:E17"/>
  </mergeCells>
  <hyperlinks>
    <hyperlink ref="A2:F2" location="Índice!A1" display="Tabela 11 - Evolução da antiguidade média dos empregados afetos à atividade doméstica, por dimensão e origem / forma de representação legal, a 31 de dezembro (2014-2017)"/>
  </hyperlinks>
  <pageMargins left="0.70866141732283472" right="0.70866141732283472" top="0.74803149606299213" bottom="0.74803149606299213" header="0.31496062992125984" footer="0.31496062992125984"/>
  <pageSetup paperSize="9" orientation="landscape"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pageSetUpPr fitToPage="1"/>
  </sheetPr>
  <dimension ref="A1:N11"/>
  <sheetViews>
    <sheetView showGridLines="0" workbookViewId="0">
      <selection activeCell="G25" sqref="G25"/>
    </sheetView>
  </sheetViews>
  <sheetFormatPr defaultColWidth="9.33203125" defaultRowHeight="14.4" x14ac:dyDescent="0.3"/>
  <cols>
    <col min="1" max="1" width="31" style="2" customWidth="1"/>
    <col min="2" max="4" width="10.6640625" style="2" customWidth="1"/>
    <col min="5" max="16384" width="9.33203125" style="2"/>
  </cols>
  <sheetData>
    <row r="1" spans="1:14" s="34" customFormat="1" ht="13.2" customHeight="1" x14ac:dyDescent="0.3"/>
    <row r="2" spans="1:14" s="34" customFormat="1" ht="26.1" customHeight="1" x14ac:dyDescent="0.3">
      <c r="A2" s="565" t="s">
        <v>455</v>
      </c>
      <c r="B2" s="565"/>
      <c r="C2" s="565"/>
      <c r="D2" s="565"/>
      <c r="E2" s="565"/>
      <c r="F2" s="57"/>
      <c r="G2" s="57"/>
      <c r="H2" s="57"/>
      <c r="I2" s="57"/>
      <c r="J2" s="57"/>
      <c r="K2" s="57"/>
      <c r="L2" s="57"/>
      <c r="M2" s="57"/>
      <c r="N2" s="57"/>
    </row>
    <row r="3" spans="1:14" s="34" customFormat="1" ht="13.2" customHeight="1" x14ac:dyDescent="0.3"/>
    <row r="4" spans="1:14" s="34" customFormat="1" ht="13.2" customHeight="1" x14ac:dyDescent="0.3">
      <c r="A4" s="308"/>
      <c r="B4" s="309" t="s">
        <v>43</v>
      </c>
      <c r="C4" s="195" t="s">
        <v>44</v>
      </c>
      <c r="D4" s="195" t="s">
        <v>6</v>
      </c>
      <c r="E4" s="197" t="s">
        <v>73</v>
      </c>
    </row>
    <row r="5" spans="1:14" s="34" customFormat="1" ht="13.2" customHeight="1" x14ac:dyDescent="0.3">
      <c r="A5" s="403" t="s">
        <v>74</v>
      </c>
      <c r="B5" s="404">
        <v>20791</v>
      </c>
      <c r="C5" s="404">
        <v>20595</v>
      </c>
      <c r="D5" s="404">
        <v>41386</v>
      </c>
      <c r="E5" s="405">
        <v>0.92468217262104246</v>
      </c>
    </row>
    <row r="6" spans="1:14" s="34" customFormat="1" ht="13.2" customHeight="1" x14ac:dyDescent="0.3">
      <c r="A6" s="406" t="s">
        <v>75</v>
      </c>
      <c r="B6" s="407">
        <v>75</v>
      </c>
      <c r="C6" s="407">
        <v>152</v>
      </c>
      <c r="D6" s="407">
        <v>227</v>
      </c>
      <c r="E6" s="405">
        <v>4.0718323390754518E-3</v>
      </c>
    </row>
    <row r="7" spans="1:14" s="34" customFormat="1" ht="13.2" customHeight="1" x14ac:dyDescent="0.3">
      <c r="A7" s="406" t="s">
        <v>76</v>
      </c>
      <c r="B7" s="407">
        <v>1334</v>
      </c>
      <c r="C7" s="407">
        <v>1742</v>
      </c>
      <c r="D7" s="407">
        <v>3076</v>
      </c>
      <c r="E7" s="405">
        <v>6.8726679625533429E-2</v>
      </c>
    </row>
    <row r="8" spans="1:14" s="34" customFormat="1" ht="13.2" customHeight="1" x14ac:dyDescent="0.3">
      <c r="A8" s="406" t="s">
        <v>77</v>
      </c>
      <c r="B8" s="408">
        <v>42</v>
      </c>
      <c r="C8" s="408">
        <v>26</v>
      </c>
      <c r="D8" s="408">
        <v>68</v>
      </c>
      <c r="E8" s="409">
        <v>1.5193154143485934E-3</v>
      </c>
    </row>
    <row r="9" spans="1:14" s="34" customFormat="1" ht="13.2" customHeight="1" x14ac:dyDescent="0.3">
      <c r="A9" s="412" t="s">
        <v>6</v>
      </c>
      <c r="B9" s="410">
        <v>22242</v>
      </c>
      <c r="C9" s="410">
        <v>22515</v>
      </c>
      <c r="D9" s="410">
        <v>44757</v>
      </c>
      <c r="E9" s="411">
        <v>1</v>
      </c>
    </row>
    <row r="10" spans="1:14" ht="13.2" customHeight="1" x14ac:dyDescent="0.3">
      <c r="A10" s="1" t="s">
        <v>17</v>
      </c>
    </row>
    <row r="11" spans="1:14" ht="13.2" customHeight="1" x14ac:dyDescent="0.3">
      <c r="A11" s="559" t="s">
        <v>373</v>
      </c>
      <c r="B11" s="559"/>
      <c r="C11" s="559"/>
      <c r="D11" s="559"/>
      <c r="E11" s="559"/>
    </row>
  </sheetData>
  <mergeCells count="2">
    <mergeCell ref="A2:E2"/>
    <mergeCell ref="A11:E11"/>
  </mergeCells>
  <hyperlinks>
    <hyperlink ref="A2:E2" location="Índice!A1" display="Tabela 12 - Distribuição dos recursos humanos, por género, pelos regimes de horário adoptados na atividade doméstica, a 31 de dezembro de 2017"/>
  </hyperlinks>
  <pageMargins left="0.70866141732283472" right="0.70866141732283472" top="0.74803149606299213" bottom="0.74803149606299213" header="0.31496062992125984" footer="0.31496062992125984"/>
  <pageSetup paperSize="9" orientation="portrait"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showGridLines="0" workbookViewId="0">
      <selection activeCell="G25" sqref="G25"/>
    </sheetView>
  </sheetViews>
  <sheetFormatPr defaultColWidth="9.33203125" defaultRowHeight="14.4" x14ac:dyDescent="0.3"/>
  <cols>
    <col min="1" max="1" width="41.6640625" style="2" customWidth="1"/>
    <col min="2" max="5" width="10.6640625" style="2" customWidth="1"/>
    <col min="6" max="16384" width="9.33203125" style="2"/>
  </cols>
  <sheetData>
    <row r="1" spans="1:9" s="34" customFormat="1" ht="13.2" customHeight="1" x14ac:dyDescent="0.3"/>
    <row r="2" spans="1:9" s="34" customFormat="1" ht="13.2" customHeight="1" x14ac:dyDescent="0.3">
      <c r="A2" s="565" t="s">
        <v>456</v>
      </c>
      <c r="B2" s="565"/>
      <c r="C2" s="565"/>
      <c r="D2" s="565"/>
      <c r="E2" s="565"/>
      <c r="F2" s="565"/>
      <c r="G2" s="57"/>
      <c r="H2" s="57"/>
      <c r="I2" s="57"/>
    </row>
    <row r="3" spans="1:9" s="34" customFormat="1" ht="13.2" customHeight="1" x14ac:dyDescent="0.3"/>
    <row r="4" spans="1:9" s="34" customFormat="1" ht="13.2" customHeight="1" x14ac:dyDescent="0.3">
      <c r="A4" s="157"/>
      <c r="B4" s="158">
        <v>2017</v>
      </c>
      <c r="C4" s="158">
        <v>2018</v>
      </c>
      <c r="D4" s="158">
        <v>2019</v>
      </c>
      <c r="E4" s="158">
        <v>2020</v>
      </c>
      <c r="F4" s="159" t="s">
        <v>12</v>
      </c>
    </row>
    <row r="5" spans="1:9" s="34" customFormat="1" ht="13.2" customHeight="1" x14ac:dyDescent="0.3">
      <c r="A5" s="160" t="s">
        <v>79</v>
      </c>
      <c r="B5" s="161"/>
      <c r="C5" s="162"/>
      <c r="D5" s="162"/>
      <c r="E5" s="162"/>
      <c r="F5" s="163"/>
    </row>
    <row r="6" spans="1:9" s="34" customFormat="1" ht="13.2" customHeight="1" x14ac:dyDescent="0.3">
      <c r="A6" s="164" t="s">
        <v>6</v>
      </c>
      <c r="B6" s="165">
        <v>43587</v>
      </c>
      <c r="C6" s="166">
        <v>44609</v>
      </c>
      <c r="D6" s="166">
        <v>44041</v>
      </c>
      <c r="E6" s="166">
        <v>43347</v>
      </c>
      <c r="F6" s="167" t="s">
        <v>0</v>
      </c>
    </row>
    <row r="7" spans="1:9" s="34" customFormat="1" ht="13.2" customHeight="1" x14ac:dyDescent="0.3">
      <c r="A7" s="168" t="s">
        <v>389</v>
      </c>
      <c r="B7" s="169">
        <v>0.97405470635559133</v>
      </c>
      <c r="C7" s="170">
        <v>0.99471524773669895</v>
      </c>
      <c r="D7" s="170">
        <v>0.98367283123380689</v>
      </c>
      <c r="E7" s="170">
        <v>0.98303662546774007</v>
      </c>
      <c r="F7" s="167" t="s">
        <v>0</v>
      </c>
    </row>
    <row r="8" spans="1:9" s="34" customFormat="1" ht="13.2" customHeight="1" x14ac:dyDescent="0.3">
      <c r="A8" s="164" t="s">
        <v>223</v>
      </c>
      <c r="B8" s="169"/>
      <c r="C8" s="170">
        <v>2.3447358157248743E-2</v>
      </c>
      <c r="D8" s="170">
        <v>-1.2732856598444253E-2</v>
      </c>
      <c r="E8" s="170">
        <v>-1.5758043641152519E-2</v>
      </c>
      <c r="F8" s="171">
        <v>-1.6811806941160097E-3</v>
      </c>
    </row>
    <row r="9" spans="1:9" s="34" customFormat="1" ht="13.2" customHeight="1" x14ac:dyDescent="0.3">
      <c r="A9" s="172" t="s">
        <v>80</v>
      </c>
      <c r="B9" s="173"/>
      <c r="C9" s="173"/>
      <c r="D9" s="173"/>
      <c r="E9" s="173"/>
      <c r="F9" s="174"/>
    </row>
    <row r="10" spans="1:9" s="34" customFormat="1" ht="13.2" customHeight="1" x14ac:dyDescent="0.3">
      <c r="A10" s="164" t="s">
        <v>6</v>
      </c>
      <c r="B10" s="165">
        <v>641955</v>
      </c>
      <c r="C10" s="165">
        <v>476075</v>
      </c>
      <c r="D10" s="165">
        <v>764518</v>
      </c>
      <c r="E10" s="165">
        <v>700028</v>
      </c>
      <c r="F10" s="167" t="s">
        <v>0</v>
      </c>
    </row>
    <row r="11" spans="1:9" s="34" customFormat="1" ht="13.2" customHeight="1" x14ac:dyDescent="0.3">
      <c r="A11" s="164" t="s">
        <v>223</v>
      </c>
      <c r="B11" s="169"/>
      <c r="C11" s="169">
        <v>-0.25839817432686096</v>
      </c>
      <c r="D11" s="169">
        <v>0.60587722522711762</v>
      </c>
      <c r="E11" s="169">
        <v>-8.4353802003353739E-2</v>
      </c>
      <c r="F11" s="171">
        <v>8.770841629896764E-2</v>
      </c>
    </row>
    <row r="12" spans="1:9" s="34" customFormat="1" ht="13.2" customHeight="1" x14ac:dyDescent="0.3">
      <c r="A12" s="160" t="s">
        <v>81</v>
      </c>
      <c r="B12" s="173"/>
      <c r="C12" s="173"/>
      <c r="D12" s="173"/>
      <c r="E12" s="173"/>
      <c r="F12" s="174"/>
    </row>
    <row r="13" spans="1:9" s="34" customFormat="1" ht="13.2" customHeight="1" x14ac:dyDescent="0.3">
      <c r="A13" s="164" t="s">
        <v>6</v>
      </c>
      <c r="B13" s="166">
        <v>2741440</v>
      </c>
      <c r="C13" s="166">
        <v>1609887.141666665</v>
      </c>
      <c r="D13" s="166">
        <v>1925078</v>
      </c>
      <c r="E13" s="166">
        <v>1961502.2358333357</v>
      </c>
      <c r="F13" s="167" t="s">
        <v>0</v>
      </c>
    </row>
    <row r="14" spans="1:9" s="34" customFormat="1" ht="13.2" customHeight="1" x14ac:dyDescent="0.3">
      <c r="A14" s="164" t="s">
        <v>223</v>
      </c>
      <c r="B14" s="169"/>
      <c r="C14" s="169">
        <v>-0.4127585715293185</v>
      </c>
      <c r="D14" s="169">
        <v>0.19578444362691649</v>
      </c>
      <c r="E14" s="169">
        <v>1.8920914286764345E-2</v>
      </c>
      <c r="F14" s="171">
        <v>-6.6017737871879215E-2</v>
      </c>
    </row>
    <row r="15" spans="1:9" s="34" customFormat="1" ht="13.2" customHeight="1" x14ac:dyDescent="0.3">
      <c r="A15" s="172" t="s">
        <v>82</v>
      </c>
      <c r="B15" s="173"/>
      <c r="C15" s="173"/>
      <c r="D15" s="173"/>
      <c r="E15" s="173"/>
      <c r="F15" s="174"/>
    </row>
    <row r="16" spans="1:9" s="34" customFormat="1" ht="13.2" customHeight="1" x14ac:dyDescent="0.3">
      <c r="A16" s="164" t="s">
        <v>6</v>
      </c>
      <c r="B16" s="166">
        <v>9445</v>
      </c>
      <c r="C16" s="166">
        <v>10261</v>
      </c>
      <c r="D16" s="166">
        <v>13314</v>
      </c>
      <c r="E16" s="166">
        <v>11047</v>
      </c>
      <c r="F16" s="167" t="s">
        <v>0</v>
      </c>
    </row>
    <row r="17" spans="1:6" s="34" customFormat="1" ht="13.2" customHeight="1" x14ac:dyDescent="0.3">
      <c r="A17" s="175" t="s">
        <v>223</v>
      </c>
      <c r="B17" s="176"/>
      <c r="C17" s="176">
        <v>8.6394917946003069E-2</v>
      </c>
      <c r="D17" s="176">
        <v>0.29753435337686396</v>
      </c>
      <c r="E17" s="176">
        <v>-0.17027189424665767</v>
      </c>
      <c r="F17" s="177">
        <v>7.1219125692069785E-2</v>
      </c>
    </row>
    <row r="18" spans="1:6" s="1" customFormat="1" ht="13.2" customHeight="1" x14ac:dyDescent="0.2">
      <c r="A18" s="1" t="s">
        <v>17</v>
      </c>
    </row>
    <row r="19" spans="1:6" s="1" customFormat="1" ht="26.1" customHeight="1" x14ac:dyDescent="0.2">
      <c r="A19" s="559" t="s">
        <v>388</v>
      </c>
      <c r="B19" s="559"/>
      <c r="C19" s="559"/>
      <c r="D19" s="559"/>
      <c r="E19" s="559"/>
      <c r="F19" s="559"/>
    </row>
    <row r="20" spans="1:6" x14ac:dyDescent="0.3">
      <c r="A20" s="3"/>
      <c r="B20" s="3"/>
      <c r="C20" s="3"/>
      <c r="D20" s="3"/>
      <c r="E20" s="3"/>
      <c r="F20" s="3"/>
    </row>
    <row r="21" spans="1:6" x14ac:dyDescent="0.3">
      <c r="A21" s="3"/>
      <c r="B21" s="3"/>
      <c r="C21" s="3"/>
      <c r="D21" s="3"/>
      <c r="E21" s="3"/>
      <c r="F21" s="3"/>
    </row>
    <row r="22" spans="1:6" x14ac:dyDescent="0.3">
      <c r="A22" s="3"/>
      <c r="B22" s="3"/>
      <c r="C22" s="3"/>
      <c r="D22" s="3"/>
      <c r="E22" s="3"/>
      <c r="F22" s="3"/>
    </row>
  </sheetData>
  <mergeCells count="2">
    <mergeCell ref="A2:F2"/>
    <mergeCell ref="A19:F19"/>
  </mergeCells>
  <hyperlinks>
    <hyperlink ref="A2:F2" location="Índice!A1" display="Tabela 15 -Evolução da formação nas instituições financeiras associadas (2014 - 2017)"/>
  </hyperlinks>
  <pageMargins left="0.70866141732283472" right="0.70866141732283472" top="0.74803149606299213" bottom="0.74803149606299213" header="0.31496062992125984" footer="0.31496062992125984"/>
  <pageSetup paperSize="9" scale="92" orientation="portrait"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pageSetUpPr fitToPage="1"/>
  </sheetPr>
  <dimension ref="A1:J18"/>
  <sheetViews>
    <sheetView showGridLines="0" workbookViewId="0">
      <selection activeCell="G25" sqref="G25"/>
    </sheetView>
  </sheetViews>
  <sheetFormatPr defaultColWidth="9.33203125" defaultRowHeight="14.4" x14ac:dyDescent="0.3"/>
  <cols>
    <col min="1" max="1" width="31" style="2" customWidth="1"/>
    <col min="2" max="10" width="10.6640625" style="2" customWidth="1"/>
    <col min="11" max="16384" width="9.33203125" style="2"/>
  </cols>
  <sheetData>
    <row r="1" spans="1:10" s="34" customFormat="1" ht="13.2" customHeight="1" x14ac:dyDescent="0.3"/>
    <row r="2" spans="1:10" s="34" customFormat="1" ht="13.2" customHeight="1" x14ac:dyDescent="0.3">
      <c r="A2" s="565" t="s">
        <v>457</v>
      </c>
      <c r="B2" s="565"/>
      <c r="C2" s="565"/>
      <c r="D2" s="565"/>
      <c r="E2" s="565"/>
      <c r="F2" s="565"/>
      <c r="G2" s="565"/>
      <c r="H2" s="565"/>
      <c r="I2" s="565"/>
      <c r="J2" s="565"/>
    </row>
    <row r="3" spans="1:10" s="34" customFormat="1" ht="13.2" customHeight="1" x14ac:dyDescent="0.3"/>
    <row r="4" spans="1:10" s="34" customFormat="1" ht="13.2" customHeight="1" x14ac:dyDescent="0.3">
      <c r="A4" s="74"/>
      <c r="B4" s="579">
        <v>2017</v>
      </c>
      <c r="C4" s="579"/>
      <c r="D4" s="580">
        <v>2018</v>
      </c>
      <c r="E4" s="580"/>
      <c r="F4" s="580">
        <v>2019</v>
      </c>
      <c r="G4" s="580"/>
      <c r="H4" s="580">
        <v>2020</v>
      </c>
      <c r="I4" s="580"/>
      <c r="J4" s="180" t="s">
        <v>12</v>
      </c>
    </row>
    <row r="5" spans="1:10" s="34" customFormat="1" ht="13.2" customHeight="1" x14ac:dyDescent="0.3">
      <c r="A5" s="79" t="s">
        <v>85</v>
      </c>
      <c r="B5" s="181"/>
      <c r="C5" s="182"/>
      <c r="D5" s="183"/>
      <c r="E5" s="182"/>
      <c r="F5" s="181"/>
      <c r="G5" s="181"/>
      <c r="H5" s="181"/>
      <c r="I5" s="181"/>
      <c r="J5" s="184"/>
    </row>
    <row r="6" spans="1:10" s="34" customFormat="1" ht="13.2" customHeight="1" x14ac:dyDescent="0.3">
      <c r="A6" s="91" t="s">
        <v>83</v>
      </c>
      <c r="B6" s="185">
        <v>7982</v>
      </c>
      <c r="C6" s="186">
        <v>0.84510322922181047</v>
      </c>
      <c r="D6" s="185">
        <v>8945</v>
      </c>
      <c r="E6" s="186">
        <v>0.87174739304161386</v>
      </c>
      <c r="F6" s="185">
        <v>11775</v>
      </c>
      <c r="G6" s="186">
        <v>0.88440739071653895</v>
      </c>
      <c r="H6" s="185">
        <v>9830</v>
      </c>
      <c r="I6" s="186">
        <v>0.88983434416583684</v>
      </c>
      <c r="J6" s="187">
        <v>0.87277308928645003</v>
      </c>
    </row>
    <row r="7" spans="1:10" s="34" customFormat="1" ht="13.2" customHeight="1" x14ac:dyDescent="0.3">
      <c r="A7" s="91" t="s">
        <v>84</v>
      </c>
      <c r="B7" s="185">
        <v>1463</v>
      </c>
      <c r="C7" s="186">
        <v>0.15489677077818953</v>
      </c>
      <c r="D7" s="185">
        <v>1316</v>
      </c>
      <c r="E7" s="186">
        <v>0.12825260695838611</v>
      </c>
      <c r="F7" s="185">
        <v>1539</v>
      </c>
      <c r="G7" s="186">
        <v>0.11559260928346102</v>
      </c>
      <c r="H7" s="185">
        <v>1217</v>
      </c>
      <c r="I7" s="186">
        <v>0.11016565583416311</v>
      </c>
      <c r="J7" s="187">
        <v>0.12722691071354997</v>
      </c>
    </row>
    <row r="8" spans="1:10" s="34" customFormat="1" ht="26.1" customHeight="1" x14ac:dyDescent="0.3">
      <c r="A8" s="79" t="s">
        <v>86</v>
      </c>
      <c r="B8" s="181"/>
      <c r="C8" s="182"/>
      <c r="D8" s="181"/>
      <c r="E8" s="182"/>
      <c r="F8" s="181"/>
      <c r="G8" s="181"/>
      <c r="H8" s="181"/>
      <c r="I8" s="181"/>
      <c r="J8" s="188"/>
    </row>
    <row r="9" spans="1:10" s="34" customFormat="1" ht="13.2" customHeight="1" x14ac:dyDescent="0.3">
      <c r="A9" s="91" t="s">
        <v>83</v>
      </c>
      <c r="B9" s="185">
        <v>604563</v>
      </c>
      <c r="C9" s="186">
        <v>0.94175292660700516</v>
      </c>
      <c r="D9" s="185">
        <v>451311</v>
      </c>
      <c r="E9" s="186">
        <v>0.94798298587407448</v>
      </c>
      <c r="F9" s="185">
        <v>649233</v>
      </c>
      <c r="G9" s="186">
        <v>0.84920564329420634</v>
      </c>
      <c r="H9" s="185">
        <v>609777</v>
      </c>
      <c r="I9" s="186">
        <v>0.87107515699372029</v>
      </c>
      <c r="J9" s="187">
        <v>0.90250417819225159</v>
      </c>
    </row>
    <row r="10" spans="1:10" s="34" customFormat="1" ht="13.2" customHeight="1" x14ac:dyDescent="0.3">
      <c r="A10" s="91" t="s">
        <v>84</v>
      </c>
      <c r="B10" s="185">
        <v>37392</v>
      </c>
      <c r="C10" s="186">
        <v>5.8247073392994834E-2</v>
      </c>
      <c r="D10" s="185">
        <v>24764</v>
      </c>
      <c r="E10" s="186">
        <v>5.2017014125925534E-2</v>
      </c>
      <c r="F10" s="185">
        <v>115285</v>
      </c>
      <c r="G10" s="186">
        <v>0.15079435670579372</v>
      </c>
      <c r="H10" s="185">
        <v>90251</v>
      </c>
      <c r="I10" s="186">
        <v>0.12892484300627974</v>
      </c>
      <c r="J10" s="187">
        <v>9.7495821807748462E-2</v>
      </c>
    </row>
    <row r="11" spans="1:10" s="34" customFormat="1" ht="13.2" customHeight="1" x14ac:dyDescent="0.3">
      <c r="A11" s="79" t="s">
        <v>87</v>
      </c>
      <c r="B11" s="181"/>
      <c r="C11" s="189"/>
      <c r="D11" s="181"/>
      <c r="E11" s="189"/>
      <c r="F11" s="181"/>
      <c r="G11" s="189"/>
      <c r="H11" s="181"/>
      <c r="I11" s="189"/>
      <c r="J11" s="188"/>
    </row>
    <row r="12" spans="1:10" s="34" customFormat="1" ht="13.2" customHeight="1" x14ac:dyDescent="0.3">
      <c r="A12" s="91" t="s">
        <v>88</v>
      </c>
      <c r="B12" s="186">
        <v>0.61299999999999999</v>
      </c>
      <c r="C12" s="186"/>
      <c r="D12" s="186">
        <v>0.505</v>
      </c>
      <c r="E12" s="186"/>
      <c r="F12" s="186">
        <v>0.47699999999999998</v>
      </c>
      <c r="G12" s="186"/>
      <c r="H12" s="186">
        <v>0.13800000000000001</v>
      </c>
      <c r="I12" s="186"/>
      <c r="J12" s="187">
        <v>0.43324999999999991</v>
      </c>
    </row>
    <row r="13" spans="1:10" s="34" customFormat="1" ht="13.2" customHeight="1" x14ac:dyDescent="0.3">
      <c r="A13" s="91" t="s">
        <v>390</v>
      </c>
      <c r="B13" s="186">
        <v>1.7000000000000001E-2</v>
      </c>
      <c r="C13" s="186"/>
      <c r="D13" s="186">
        <v>1.4E-2</v>
      </c>
      <c r="E13" s="186"/>
      <c r="F13" s="186">
        <v>2.5999999999999999E-2</v>
      </c>
      <c r="G13" s="186"/>
      <c r="H13" s="186">
        <v>0.20599999999999999</v>
      </c>
      <c r="I13" s="186"/>
      <c r="J13" s="187">
        <v>6.5750000000000003E-2</v>
      </c>
    </row>
    <row r="14" spans="1:10" s="34" customFormat="1" ht="13.2" customHeight="1" x14ac:dyDescent="0.3">
      <c r="A14" s="92" t="s">
        <v>391</v>
      </c>
      <c r="B14" s="190">
        <v>0.317</v>
      </c>
      <c r="C14" s="186"/>
      <c r="D14" s="190">
        <v>0.41499999999999998</v>
      </c>
      <c r="E14" s="186"/>
      <c r="F14" s="190">
        <v>0.36899999999999999</v>
      </c>
      <c r="G14" s="186"/>
      <c r="H14" s="190">
        <v>0.51200000000000001</v>
      </c>
      <c r="I14" s="186"/>
      <c r="J14" s="187">
        <v>0.40325</v>
      </c>
    </row>
    <row r="15" spans="1:10" s="34" customFormat="1" ht="13.2" customHeight="1" x14ac:dyDescent="0.3">
      <c r="A15" s="191" t="s">
        <v>89</v>
      </c>
      <c r="B15" s="192">
        <v>5.2999999999999999E-2</v>
      </c>
      <c r="C15" s="192"/>
      <c r="D15" s="192">
        <v>6.6000000000000003E-2</v>
      </c>
      <c r="E15" s="192"/>
      <c r="F15" s="192">
        <v>0.128</v>
      </c>
      <c r="G15" s="192"/>
      <c r="H15" s="192">
        <v>0.14399999999999999</v>
      </c>
      <c r="I15" s="192"/>
      <c r="J15" s="193">
        <v>9.7750000000000004E-2</v>
      </c>
    </row>
    <row r="16" spans="1:10" s="1" customFormat="1" ht="13.2" customHeight="1" x14ac:dyDescent="0.2">
      <c r="A16" s="1" t="s">
        <v>17</v>
      </c>
    </row>
    <row r="17" spans="1:10" s="1" customFormat="1" ht="13.2" customHeight="1" x14ac:dyDescent="0.2">
      <c r="A17" s="559" t="s">
        <v>321</v>
      </c>
      <c r="B17" s="559"/>
      <c r="C17" s="559"/>
      <c r="D17" s="559"/>
      <c r="E17" s="559"/>
    </row>
    <row r="18" spans="1:10" s="1" customFormat="1" ht="13.2" customHeight="1" x14ac:dyDescent="0.2">
      <c r="A18" s="559" t="s">
        <v>231</v>
      </c>
      <c r="B18" s="559"/>
      <c r="C18" s="559"/>
      <c r="D18" s="559"/>
      <c r="E18" s="559"/>
      <c r="F18" s="559"/>
      <c r="G18" s="559"/>
      <c r="H18" s="559"/>
      <c r="I18" s="559"/>
      <c r="J18" s="559"/>
    </row>
  </sheetData>
  <mergeCells count="7">
    <mergeCell ref="A18:J18"/>
    <mergeCell ref="A2:J2"/>
    <mergeCell ref="B4:C4"/>
    <mergeCell ref="D4:E4"/>
    <mergeCell ref="F4:G4"/>
    <mergeCell ref="H4:I4"/>
    <mergeCell ref="A17:E17"/>
  </mergeCells>
  <hyperlinks>
    <hyperlink ref="A2:J2" location="Índice!A1" display="Tabela 16 - Evolução da tipologia de participações, ações de formação e  número de empregados, a 31 de dezembro (2014-2017)"/>
  </hyperlinks>
  <pageMargins left="0.70866141732283472" right="0.70866141732283472" top="0.74803149606299213" bottom="0.74803149606299213" header="0.31496062992125984" footer="0.31496062992125984"/>
  <pageSetup paperSize="9" orientation="landscape"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workbookViewId="0">
      <selection activeCell="G25" sqref="G25"/>
    </sheetView>
  </sheetViews>
  <sheetFormatPr defaultColWidth="9.33203125" defaultRowHeight="14.4" x14ac:dyDescent="0.3"/>
  <cols>
    <col min="1" max="1" width="40.33203125" style="2" bestFit="1" customWidth="1"/>
    <col min="2" max="6" width="10.6640625" style="2" customWidth="1"/>
    <col min="7" max="16384" width="9.33203125" style="2"/>
  </cols>
  <sheetData>
    <row r="1" spans="1:6" s="34" customFormat="1" ht="13.2" customHeight="1" x14ac:dyDescent="0.3"/>
    <row r="2" spans="1:6" s="34" customFormat="1" ht="13.2" customHeight="1" x14ac:dyDescent="0.3">
      <c r="A2" s="565" t="s">
        <v>458</v>
      </c>
      <c r="B2" s="565"/>
      <c r="C2" s="565"/>
      <c r="D2" s="565"/>
      <c r="E2" s="565"/>
      <c r="F2" s="565"/>
    </row>
    <row r="3" spans="1:6" s="34" customFormat="1" ht="13.2" customHeight="1" x14ac:dyDescent="0.3"/>
    <row r="4" spans="1:6" s="34" customFormat="1" ht="13.2" customHeight="1" x14ac:dyDescent="0.3">
      <c r="A4" s="194"/>
      <c r="B4" s="195">
        <v>2017</v>
      </c>
      <c r="C4" s="195">
        <v>2018</v>
      </c>
      <c r="D4" s="195">
        <v>2019</v>
      </c>
      <c r="E4" s="196">
        <v>2020</v>
      </c>
      <c r="F4" s="197" t="s">
        <v>12</v>
      </c>
    </row>
    <row r="5" spans="1:6" s="34" customFormat="1" ht="13.2" customHeight="1" x14ac:dyDescent="0.3">
      <c r="A5" s="198" t="s">
        <v>215</v>
      </c>
      <c r="B5" s="199"/>
      <c r="C5" s="200"/>
      <c r="D5" s="200"/>
      <c r="E5" s="200"/>
      <c r="F5" s="201"/>
    </row>
    <row r="6" spans="1:6" s="34" customFormat="1" ht="13.2" customHeight="1" x14ac:dyDescent="0.3">
      <c r="A6" s="202" t="s">
        <v>392</v>
      </c>
      <c r="B6" s="203">
        <v>16909.611999999997</v>
      </c>
      <c r="C6" s="203">
        <v>16515.689739999998</v>
      </c>
      <c r="D6" s="203">
        <v>17171.92884</v>
      </c>
      <c r="E6" s="203">
        <v>12385.150109999991</v>
      </c>
      <c r="F6" s="204" t="s">
        <v>0</v>
      </c>
    </row>
    <row r="7" spans="1:6" s="34" customFormat="1" ht="13.2" customHeight="1" x14ac:dyDescent="0.3">
      <c r="A7" s="202" t="s">
        <v>90</v>
      </c>
      <c r="B7" s="203">
        <v>8377</v>
      </c>
      <c r="C7" s="203">
        <v>8093.1387199999999</v>
      </c>
      <c r="D7" s="203">
        <v>8830.6484599999985</v>
      </c>
      <c r="E7" s="203">
        <v>7020.4173499999924</v>
      </c>
      <c r="F7" s="204" t="s">
        <v>0</v>
      </c>
    </row>
    <row r="8" spans="1:6" s="34" customFormat="1" ht="13.2" customHeight="1" x14ac:dyDescent="0.3">
      <c r="A8" s="202" t="s">
        <v>91</v>
      </c>
      <c r="B8" s="203">
        <v>8532.6119999999974</v>
      </c>
      <c r="C8" s="203">
        <v>8422.551019999999</v>
      </c>
      <c r="D8" s="203">
        <v>8342.2803800000002</v>
      </c>
      <c r="E8" s="203">
        <v>5364.7327599999999</v>
      </c>
      <c r="F8" s="204" t="s">
        <v>0</v>
      </c>
    </row>
    <row r="9" spans="1:6" s="34" customFormat="1" ht="13.2" customHeight="1" x14ac:dyDescent="0.3">
      <c r="A9" s="202" t="s">
        <v>393</v>
      </c>
      <c r="B9" s="205"/>
      <c r="C9" s="206">
        <v>-2.3295759831745366E-2</v>
      </c>
      <c r="D9" s="206">
        <v>3.9734283601285503E-2</v>
      </c>
      <c r="E9" s="206">
        <v>-0.27875603111339287</v>
      </c>
      <c r="F9" s="207">
        <v>-8.7439169114617576E-2</v>
      </c>
    </row>
    <row r="10" spans="1:6" s="34" customFormat="1" ht="13.2" customHeight="1" x14ac:dyDescent="0.3">
      <c r="A10" s="202" t="s">
        <v>394</v>
      </c>
      <c r="B10" s="206">
        <v>1.2327440666907242E-2</v>
      </c>
      <c r="C10" s="206">
        <v>1.2214604142177723E-2</v>
      </c>
      <c r="D10" s="206">
        <v>1.4014078602357908E-2</v>
      </c>
      <c r="E10" s="206">
        <v>1.087316662662424E-2</v>
      </c>
      <c r="F10" s="208" t="s">
        <v>0</v>
      </c>
    </row>
    <row r="11" spans="1:6" s="34" customFormat="1" ht="13.2" customHeight="1" x14ac:dyDescent="0.3">
      <c r="A11" s="198" t="s">
        <v>216</v>
      </c>
      <c r="B11" s="209"/>
      <c r="C11" s="210"/>
      <c r="D11" s="210"/>
      <c r="E11" s="210"/>
      <c r="F11" s="211"/>
    </row>
    <row r="12" spans="1:6" s="34" customFormat="1" ht="13.2" customHeight="1" x14ac:dyDescent="0.3">
      <c r="A12" s="202" t="s">
        <v>92</v>
      </c>
      <c r="B12" s="212">
        <v>1790.324192694547</v>
      </c>
      <c r="C12" s="212">
        <v>1609.5594717863755</v>
      </c>
      <c r="D12" s="212">
        <v>1289.7648219918883</v>
      </c>
      <c r="E12" s="212">
        <v>1121.1324441024703</v>
      </c>
      <c r="F12" s="204" t="s">
        <v>0</v>
      </c>
    </row>
    <row r="13" spans="1:6" s="34" customFormat="1" ht="13.2" customHeight="1" x14ac:dyDescent="0.3">
      <c r="A13" s="202" t="s">
        <v>223</v>
      </c>
      <c r="B13" s="205"/>
      <c r="C13" s="206">
        <v>-0.10096759103506814</v>
      </c>
      <c r="D13" s="206">
        <v>-0.19868458134048439</v>
      </c>
      <c r="E13" s="206">
        <v>-0.13074660978036701</v>
      </c>
      <c r="F13" s="207">
        <v>-0.14346626071863985</v>
      </c>
    </row>
    <row r="14" spans="1:6" s="34" customFormat="1" ht="13.2" customHeight="1" x14ac:dyDescent="0.3">
      <c r="A14" s="198" t="s">
        <v>93</v>
      </c>
      <c r="B14" s="209"/>
      <c r="C14" s="210"/>
      <c r="D14" s="210"/>
      <c r="E14" s="210"/>
      <c r="F14" s="211"/>
    </row>
    <row r="15" spans="1:6" s="34" customFormat="1" ht="13.2" customHeight="1" x14ac:dyDescent="0.3">
      <c r="A15" s="202" t="s">
        <v>92</v>
      </c>
      <c r="B15" s="213">
        <v>387.95081102163482</v>
      </c>
      <c r="C15" s="213">
        <v>370.23223430249499</v>
      </c>
      <c r="D15" s="213">
        <v>389.90778683499468</v>
      </c>
      <c r="E15" s="213">
        <v>285.72104436293148</v>
      </c>
      <c r="F15" s="204" t="s">
        <v>0</v>
      </c>
    </row>
    <row r="16" spans="1:6" s="34" customFormat="1" ht="13.2" customHeight="1" x14ac:dyDescent="0.3">
      <c r="A16" s="202" t="s">
        <v>223</v>
      </c>
      <c r="B16" s="205"/>
      <c r="C16" s="206">
        <v>-4.5672224972231668E-2</v>
      </c>
      <c r="D16" s="206">
        <v>5.3143812746525798E-2</v>
      </c>
      <c r="E16" s="206">
        <v>-0.26720867340911569</v>
      </c>
      <c r="F16" s="207">
        <v>-8.6579028544940526E-2</v>
      </c>
    </row>
    <row r="17" spans="1:6" s="34" customFormat="1" ht="13.2" customHeight="1" x14ac:dyDescent="0.3">
      <c r="A17" s="198" t="s">
        <v>94</v>
      </c>
      <c r="B17" s="209"/>
      <c r="C17" s="214"/>
      <c r="D17" s="214"/>
      <c r="E17" s="214"/>
      <c r="F17" s="211"/>
    </row>
    <row r="18" spans="1:6" s="34" customFormat="1" ht="13.2" customHeight="1" x14ac:dyDescent="0.3">
      <c r="A18" s="202" t="s">
        <v>92</v>
      </c>
      <c r="B18" s="215">
        <v>26.340805819722561</v>
      </c>
      <c r="C18" s="215">
        <v>34.691361109068943</v>
      </c>
      <c r="D18" s="215">
        <v>22.46111777616747</v>
      </c>
      <c r="E18" s="215">
        <v>17.692363891158628</v>
      </c>
      <c r="F18" s="204" t="s">
        <v>0</v>
      </c>
    </row>
    <row r="19" spans="1:6" s="34" customFormat="1" ht="13.2" customHeight="1" x14ac:dyDescent="0.3">
      <c r="A19" s="216" t="s">
        <v>223</v>
      </c>
      <c r="B19" s="217"/>
      <c r="C19" s="218">
        <v>0.31701973532996242</v>
      </c>
      <c r="D19" s="218">
        <v>-0.35254434942606705</v>
      </c>
      <c r="E19" s="218">
        <v>-0.2123115123891457</v>
      </c>
      <c r="F19" s="219">
        <v>-8.261204216175011E-2</v>
      </c>
    </row>
    <row r="20" spans="1:6" s="1" customFormat="1" ht="13.2" customHeight="1" x14ac:dyDescent="0.2">
      <c r="A20" s="1" t="s">
        <v>17</v>
      </c>
    </row>
    <row r="21" spans="1:6" s="1" customFormat="1" ht="13.2" customHeight="1" x14ac:dyDescent="0.2">
      <c r="A21" s="559" t="s">
        <v>321</v>
      </c>
      <c r="B21" s="559"/>
      <c r="C21" s="559"/>
      <c r="D21" s="559"/>
      <c r="E21" s="559"/>
    </row>
    <row r="22" spans="1:6" s="413" customFormat="1" ht="26.1" customHeight="1" x14ac:dyDescent="0.2">
      <c r="A22" s="581" t="s">
        <v>203</v>
      </c>
      <c r="B22" s="581"/>
      <c r="C22" s="581"/>
      <c r="D22" s="581"/>
      <c r="E22" s="581"/>
      <c r="F22" s="581"/>
    </row>
    <row r="23" spans="1:6" s="1" customFormat="1" ht="13.2" customHeight="1" x14ac:dyDescent="0.2">
      <c r="A23" s="559" t="s">
        <v>204</v>
      </c>
      <c r="B23" s="559"/>
      <c r="C23" s="559"/>
      <c r="D23" s="559"/>
      <c r="E23" s="559"/>
      <c r="F23" s="559"/>
    </row>
    <row r="24" spans="1:6" s="1" customFormat="1" ht="13.2" customHeight="1" x14ac:dyDescent="0.2">
      <c r="A24" s="559" t="s">
        <v>217</v>
      </c>
      <c r="B24" s="559"/>
      <c r="C24" s="559"/>
      <c r="D24" s="559"/>
      <c r="E24" s="559"/>
      <c r="F24" s="559"/>
    </row>
  </sheetData>
  <mergeCells count="5">
    <mergeCell ref="A2:F2"/>
    <mergeCell ref="A23:F23"/>
    <mergeCell ref="A24:F24"/>
    <mergeCell ref="A21:E21"/>
    <mergeCell ref="A22:F22"/>
  </mergeCells>
  <hyperlinks>
    <hyperlink ref="A2:F2" location="Índice!A1" display="Tabela 17 - Evolução dos gastos com atividades de formação (2014-2017)"/>
  </hyperlinks>
  <pageMargins left="0.70866141732283472" right="0.70866141732283472" top="0.74803149606299213" bottom="0.74803149606299213" header="0.31496062992125984" footer="0.31496062992125984"/>
  <pageSetup paperSize="9" scale="92" orientation="portrait" verticalDpi="36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showGridLines="0" workbookViewId="0">
      <selection activeCell="G25" sqref="G25"/>
    </sheetView>
  </sheetViews>
  <sheetFormatPr defaultColWidth="9.33203125" defaultRowHeight="14.4" x14ac:dyDescent="0.3"/>
  <cols>
    <col min="1" max="1" width="40.33203125" style="2" bestFit="1" customWidth="1"/>
    <col min="2" max="6" width="10.6640625" style="2" customWidth="1"/>
    <col min="7" max="16384" width="9.33203125" style="2"/>
  </cols>
  <sheetData>
    <row r="1" spans="1:8" s="34" customFormat="1" ht="13.2" customHeight="1" x14ac:dyDescent="0.3"/>
    <row r="2" spans="1:8" s="34" customFormat="1" ht="13.2" customHeight="1" x14ac:dyDescent="0.3">
      <c r="A2" s="565" t="s">
        <v>459</v>
      </c>
      <c r="B2" s="565"/>
      <c r="C2" s="565"/>
      <c r="D2" s="565"/>
      <c r="E2" s="565"/>
      <c r="F2" s="565"/>
    </row>
    <row r="3" spans="1:8" s="34" customFormat="1" ht="13.2" customHeight="1" x14ac:dyDescent="0.3"/>
    <row r="4" spans="1:8" s="34" customFormat="1" ht="13.2" customHeight="1" x14ac:dyDescent="0.3">
      <c r="A4" s="308"/>
      <c r="B4" s="309">
        <v>2017</v>
      </c>
      <c r="C4" s="195">
        <v>2018</v>
      </c>
      <c r="D4" s="195">
        <v>2019</v>
      </c>
      <c r="E4" s="196">
        <v>2020</v>
      </c>
      <c r="F4" s="197" t="s">
        <v>12</v>
      </c>
    </row>
    <row r="5" spans="1:8" s="34" customFormat="1" ht="13.2" customHeight="1" x14ac:dyDescent="0.3">
      <c r="A5" s="295" t="s">
        <v>95</v>
      </c>
      <c r="B5" s="181"/>
      <c r="C5" s="183"/>
      <c r="D5" s="181"/>
      <c r="E5" s="181"/>
      <c r="F5" s="296"/>
    </row>
    <row r="6" spans="1:8" s="34" customFormat="1" ht="13.2" customHeight="1" x14ac:dyDescent="0.3">
      <c r="A6" s="310" t="s">
        <v>6</v>
      </c>
      <c r="B6" s="142">
        <v>4326</v>
      </c>
      <c r="C6" s="142">
        <v>4033</v>
      </c>
      <c r="D6" s="142">
        <v>3931</v>
      </c>
      <c r="E6" s="142">
        <v>3714</v>
      </c>
      <c r="F6" s="311" t="s">
        <v>0</v>
      </c>
      <c r="H6" s="513"/>
    </row>
    <row r="7" spans="1:8" s="34" customFormat="1" ht="13.2" customHeight="1" x14ac:dyDescent="0.3">
      <c r="A7" s="414" t="s">
        <v>223</v>
      </c>
      <c r="B7" s="415" t="s">
        <v>0</v>
      </c>
      <c r="C7" s="415">
        <v>-6.8000000000000005E-2</v>
      </c>
      <c r="D7" s="415">
        <v>-2.5000000000000001E-2</v>
      </c>
      <c r="E7" s="415">
        <v>-5.5E-2</v>
      </c>
      <c r="F7" s="322">
        <v>-4.9333333333333333E-2</v>
      </c>
    </row>
    <row r="8" spans="1:8" ht="13.2" customHeight="1" x14ac:dyDescent="0.3">
      <c r="A8" s="1" t="s">
        <v>17</v>
      </c>
    </row>
    <row r="9" spans="1:8" ht="13.2" customHeight="1" x14ac:dyDescent="0.3">
      <c r="A9" s="559" t="s">
        <v>373</v>
      </c>
      <c r="B9" s="559"/>
      <c r="C9" s="559"/>
      <c r="D9" s="559"/>
      <c r="E9" s="559"/>
    </row>
    <row r="10" spans="1:8" x14ac:dyDescent="0.3">
      <c r="C10" s="7"/>
      <c r="D10" s="7"/>
      <c r="E10" s="7"/>
    </row>
  </sheetData>
  <mergeCells count="2">
    <mergeCell ref="A2:F2"/>
    <mergeCell ref="A9:E9"/>
  </mergeCells>
  <hyperlinks>
    <hyperlink ref="A2:F2" location="Índice!A1" display="Tabela 18 - Evolução do número de balcões, a 31 de dezembro (2014-2017)"/>
  </hyperlinks>
  <pageMargins left="0.70866141732283472" right="0.70866141732283472" top="0.74803149606299213" bottom="0.74803149606299213" header="0.31496062992125984" footer="0.31496062992125984"/>
  <pageSetup paperSize="9" scale="92" orientation="portrait"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pageSetUpPr fitToPage="1"/>
  </sheetPr>
  <dimension ref="A1:M19"/>
  <sheetViews>
    <sheetView showGridLines="0" zoomScaleNormal="100" workbookViewId="0">
      <selection activeCell="B12" sqref="B12:B14"/>
    </sheetView>
  </sheetViews>
  <sheetFormatPr defaultColWidth="9.33203125" defaultRowHeight="14.4" x14ac:dyDescent="0.3"/>
  <cols>
    <col min="1" max="1" width="39.33203125" style="2" bestFit="1" customWidth="1"/>
    <col min="2" max="4" width="10.6640625" style="2" customWidth="1"/>
    <col min="5" max="13" width="11.6640625" style="2" customWidth="1"/>
    <col min="14" max="16384" width="9.33203125" style="2"/>
  </cols>
  <sheetData>
    <row r="1" spans="1:13" s="34" customFormat="1" ht="13.8" x14ac:dyDescent="0.3"/>
    <row r="2" spans="1:13" s="34" customFormat="1" ht="13.8" x14ac:dyDescent="0.3">
      <c r="A2" s="557" t="s">
        <v>442</v>
      </c>
      <c r="B2" s="557"/>
      <c r="C2" s="557"/>
      <c r="D2" s="557"/>
      <c r="E2" s="557"/>
      <c r="F2" s="557"/>
      <c r="G2" s="557"/>
      <c r="H2" s="557"/>
      <c r="I2" s="557"/>
      <c r="J2" s="557"/>
      <c r="K2" s="557"/>
      <c r="L2" s="557"/>
      <c r="M2" s="557"/>
    </row>
    <row r="3" spans="1:13" s="34" customFormat="1" ht="13.8" x14ac:dyDescent="0.3"/>
    <row r="4" spans="1:13" s="34" customFormat="1" ht="35.25" customHeight="1" x14ac:dyDescent="0.3">
      <c r="A4" s="220"/>
      <c r="B4" s="561" t="s">
        <v>1</v>
      </c>
      <c r="C4" s="562"/>
      <c r="D4" s="562"/>
      <c r="E4" s="563"/>
      <c r="F4" s="561" t="s">
        <v>395</v>
      </c>
      <c r="G4" s="562"/>
      <c r="H4" s="562"/>
      <c r="I4" s="563"/>
      <c r="J4" s="561" t="s">
        <v>2</v>
      </c>
      <c r="K4" s="562"/>
      <c r="L4" s="562"/>
      <c r="M4" s="564"/>
    </row>
    <row r="5" spans="1:13" s="34" customFormat="1" ht="13.2" customHeight="1" x14ac:dyDescent="0.3">
      <c r="A5" s="221"/>
      <c r="B5" s="222">
        <v>2017</v>
      </c>
      <c r="C5" s="222">
        <v>2018</v>
      </c>
      <c r="D5" s="222">
        <v>2019</v>
      </c>
      <c r="E5" s="222">
        <v>2020</v>
      </c>
      <c r="F5" s="222">
        <v>2017</v>
      </c>
      <c r="G5" s="222">
        <v>2018</v>
      </c>
      <c r="H5" s="222">
        <v>2019</v>
      </c>
      <c r="I5" s="222">
        <v>2020</v>
      </c>
      <c r="J5" s="222">
        <v>2017</v>
      </c>
      <c r="K5" s="222">
        <v>2018</v>
      </c>
      <c r="L5" s="222">
        <v>2019</v>
      </c>
      <c r="M5" s="222">
        <v>2020</v>
      </c>
    </row>
    <row r="6" spans="1:13" s="34" customFormat="1" ht="13.2" customHeight="1" x14ac:dyDescent="0.3">
      <c r="A6" s="244" t="s">
        <v>399</v>
      </c>
      <c r="B6" s="245"/>
      <c r="C6" s="246"/>
      <c r="D6" s="246"/>
      <c r="E6" s="246"/>
      <c r="F6" s="246"/>
      <c r="G6" s="246"/>
      <c r="H6" s="246"/>
      <c r="I6" s="246"/>
      <c r="J6" s="246"/>
      <c r="K6" s="246"/>
      <c r="L6" s="246"/>
      <c r="M6" s="247"/>
    </row>
    <row r="7" spans="1:13" s="34" customFormat="1" ht="13.2" customHeight="1" x14ac:dyDescent="0.3">
      <c r="A7" s="248" t="s">
        <v>3</v>
      </c>
      <c r="B7" s="249">
        <v>11</v>
      </c>
      <c r="C7" s="249">
        <v>12</v>
      </c>
      <c r="D7" s="249">
        <v>12</v>
      </c>
      <c r="E7" s="249">
        <v>14</v>
      </c>
      <c r="F7" s="249">
        <v>38</v>
      </c>
      <c r="G7" s="249">
        <v>36</v>
      </c>
      <c r="H7" s="249">
        <v>33</v>
      </c>
      <c r="I7" s="249">
        <v>33</v>
      </c>
      <c r="J7" s="250">
        <f t="shared" ref="J7:M10" si="0">+B7/F7</f>
        <v>0.28947368421052633</v>
      </c>
      <c r="K7" s="250">
        <f t="shared" si="0"/>
        <v>0.33333333333333331</v>
      </c>
      <c r="L7" s="250">
        <f t="shared" si="0"/>
        <v>0.36363636363636365</v>
      </c>
      <c r="M7" s="251">
        <f t="shared" si="0"/>
        <v>0.42424242424242425</v>
      </c>
    </row>
    <row r="8" spans="1:13" s="34" customFormat="1" ht="13.2" customHeight="1" x14ac:dyDescent="0.3">
      <c r="A8" s="248" t="s">
        <v>4</v>
      </c>
      <c r="B8" s="249">
        <v>6</v>
      </c>
      <c r="C8" s="249">
        <v>5</v>
      </c>
      <c r="D8" s="249">
        <v>4</v>
      </c>
      <c r="E8" s="249">
        <v>4</v>
      </c>
      <c r="F8" s="249">
        <v>13</v>
      </c>
      <c r="G8" s="249">
        <v>13</v>
      </c>
      <c r="H8" s="249">
        <v>13</v>
      </c>
      <c r="I8" s="249">
        <v>12</v>
      </c>
      <c r="J8" s="250">
        <f t="shared" si="0"/>
        <v>0.46153846153846156</v>
      </c>
      <c r="K8" s="250">
        <f t="shared" si="0"/>
        <v>0.38461538461538464</v>
      </c>
      <c r="L8" s="250">
        <f t="shared" si="0"/>
        <v>0.30769230769230771</v>
      </c>
      <c r="M8" s="251">
        <f t="shared" si="0"/>
        <v>0.33333333333333331</v>
      </c>
    </row>
    <row r="9" spans="1:13" s="34" customFormat="1" ht="13.2" customHeight="1" x14ac:dyDescent="0.3">
      <c r="A9" s="248" t="s">
        <v>5</v>
      </c>
      <c r="B9" s="249">
        <v>5</v>
      </c>
      <c r="C9" s="249">
        <v>7</v>
      </c>
      <c r="D9" s="249">
        <v>7</v>
      </c>
      <c r="E9" s="249">
        <v>6</v>
      </c>
      <c r="F9" s="249">
        <v>28</v>
      </c>
      <c r="G9" s="249">
        <v>29</v>
      </c>
      <c r="H9" s="249">
        <v>31</v>
      </c>
      <c r="I9" s="249">
        <v>31</v>
      </c>
      <c r="J9" s="250">
        <f t="shared" si="0"/>
        <v>0.17857142857142858</v>
      </c>
      <c r="K9" s="250">
        <f t="shared" si="0"/>
        <v>0.2413793103448276</v>
      </c>
      <c r="L9" s="250">
        <f t="shared" si="0"/>
        <v>0.22580645161290322</v>
      </c>
      <c r="M9" s="251">
        <f t="shared" si="0"/>
        <v>0.19354838709677419</v>
      </c>
    </row>
    <row r="10" spans="1:13" s="34" customFormat="1" ht="13.2" customHeight="1" x14ac:dyDescent="0.3">
      <c r="A10" s="252" t="s">
        <v>6</v>
      </c>
      <c r="B10" s="253">
        <f t="shared" ref="B10:I10" si="1">+SUM(B7:B9)</f>
        <v>22</v>
      </c>
      <c r="C10" s="253">
        <f>+SUM(C7:C9)</f>
        <v>24</v>
      </c>
      <c r="D10" s="253">
        <f>+SUM(D7:D9)</f>
        <v>23</v>
      </c>
      <c r="E10" s="253">
        <f t="shared" si="1"/>
        <v>24</v>
      </c>
      <c r="F10" s="253">
        <f t="shared" si="1"/>
        <v>79</v>
      </c>
      <c r="G10" s="253">
        <f>+SUM(G7:G9)</f>
        <v>78</v>
      </c>
      <c r="H10" s="253">
        <f>+SUM(H7:H9)</f>
        <v>77</v>
      </c>
      <c r="I10" s="253">
        <f t="shared" si="1"/>
        <v>76</v>
      </c>
      <c r="J10" s="254">
        <f t="shared" si="0"/>
        <v>0.27848101265822783</v>
      </c>
      <c r="K10" s="254">
        <f t="shared" si="0"/>
        <v>0.30769230769230771</v>
      </c>
      <c r="L10" s="254">
        <f t="shared" si="0"/>
        <v>0.29870129870129869</v>
      </c>
      <c r="M10" s="255">
        <f t="shared" si="0"/>
        <v>0.31578947368421051</v>
      </c>
    </row>
    <row r="11" spans="1:13" s="34" customFormat="1" ht="13.2" customHeight="1" x14ac:dyDescent="0.3">
      <c r="A11" s="256" t="s">
        <v>144</v>
      </c>
      <c r="B11" s="257"/>
      <c r="C11" s="257"/>
      <c r="D11" s="258"/>
      <c r="E11" s="258"/>
      <c r="F11" s="258"/>
      <c r="G11" s="258"/>
      <c r="H11" s="258"/>
      <c r="I11" s="258"/>
      <c r="J11" s="264"/>
      <c r="K11" s="264"/>
      <c r="L11" s="264"/>
      <c r="M11" s="265"/>
    </row>
    <row r="12" spans="1:13" s="34" customFormat="1" ht="13.2" customHeight="1" x14ac:dyDescent="0.3">
      <c r="A12" s="248" t="s">
        <v>3</v>
      </c>
      <c r="B12" s="146">
        <v>261499</v>
      </c>
      <c r="C12" s="259">
        <v>259014.32357415001</v>
      </c>
      <c r="D12" s="259">
        <v>264430.1875</v>
      </c>
      <c r="E12" s="259">
        <v>279041</v>
      </c>
      <c r="F12" s="259">
        <v>265769</v>
      </c>
      <c r="G12" s="259">
        <v>262704.71650009003</v>
      </c>
      <c r="H12" s="259">
        <v>268142.96875</v>
      </c>
      <c r="I12" s="259">
        <v>281329</v>
      </c>
      <c r="J12" s="250">
        <f t="shared" ref="J12:M15" si="2">+B12/F12</f>
        <v>0.98393341586114258</v>
      </c>
      <c r="K12" s="250">
        <f t="shared" si="2"/>
        <v>0.98595231568315311</v>
      </c>
      <c r="L12" s="250">
        <f t="shared" si="2"/>
        <v>0.98615372512914345</v>
      </c>
      <c r="M12" s="251">
        <f t="shared" si="2"/>
        <v>0.99186717330954155</v>
      </c>
    </row>
    <row r="13" spans="1:13" s="34" customFormat="1" ht="13.2" customHeight="1" x14ac:dyDescent="0.3">
      <c r="A13" s="248" t="s">
        <v>4</v>
      </c>
      <c r="B13" s="259">
        <v>90703</v>
      </c>
      <c r="C13" s="259">
        <v>89341.997767230001</v>
      </c>
      <c r="D13" s="259">
        <v>89169</v>
      </c>
      <c r="E13" s="259">
        <v>97689</v>
      </c>
      <c r="F13" s="259">
        <v>95308</v>
      </c>
      <c r="G13" s="259">
        <v>94591.238200980006</v>
      </c>
      <c r="H13" s="259">
        <v>95956.3359375</v>
      </c>
      <c r="I13" s="259">
        <v>101452</v>
      </c>
      <c r="J13" s="250">
        <f t="shared" si="2"/>
        <v>0.95168296470390734</v>
      </c>
      <c r="K13" s="250">
        <f t="shared" si="2"/>
        <v>0.94450606067131893</v>
      </c>
      <c r="L13" s="250">
        <f t="shared" si="2"/>
        <v>0.92926641194469062</v>
      </c>
      <c r="M13" s="251">
        <f t="shared" si="2"/>
        <v>0.96290856759847021</v>
      </c>
    </row>
    <row r="14" spans="1:13" s="34" customFormat="1" ht="13.2" customHeight="1" x14ac:dyDescent="0.3">
      <c r="A14" s="248" t="s">
        <v>5</v>
      </c>
      <c r="B14" s="259">
        <v>10321</v>
      </c>
      <c r="C14" s="259">
        <v>17208.611661760002</v>
      </c>
      <c r="D14" s="259">
        <v>17592</v>
      </c>
      <c r="E14" s="259">
        <v>17525</v>
      </c>
      <c r="F14" s="259">
        <v>20197</v>
      </c>
      <c r="G14" s="259">
        <v>27238.860948080001</v>
      </c>
      <c r="H14" s="259">
        <v>28079.86328125</v>
      </c>
      <c r="I14" s="259">
        <v>29729</v>
      </c>
      <c r="J14" s="250">
        <f t="shared" si="2"/>
        <v>0.51101648759716789</v>
      </c>
      <c r="K14" s="250">
        <f t="shared" si="2"/>
        <v>0.63176693381420546</v>
      </c>
      <c r="L14" s="250">
        <f t="shared" si="2"/>
        <v>0.62649877685646893</v>
      </c>
      <c r="M14" s="251">
        <f t="shared" si="2"/>
        <v>0.58949174207003263</v>
      </c>
    </row>
    <row r="15" spans="1:13" s="34" customFormat="1" ht="13.2" customHeight="1" x14ac:dyDescent="0.3">
      <c r="A15" s="260" t="s">
        <v>6</v>
      </c>
      <c r="B15" s="261">
        <f t="shared" ref="B15:I15" si="3">+SUM(B12:B14)</f>
        <v>362523</v>
      </c>
      <c r="C15" s="261">
        <f>+SUM(C12:C14)</f>
        <v>365564.93300314003</v>
      </c>
      <c r="D15" s="261">
        <f>+SUM(D12:D14)</f>
        <v>371191.1875</v>
      </c>
      <c r="E15" s="261">
        <f t="shared" si="3"/>
        <v>394255</v>
      </c>
      <c r="F15" s="261">
        <f t="shared" si="3"/>
        <v>381274</v>
      </c>
      <c r="G15" s="261">
        <f>+SUM(G12:G14)</f>
        <v>384534.81564915006</v>
      </c>
      <c r="H15" s="261">
        <f>+SUM(H12:H14)</f>
        <v>392179.16796875</v>
      </c>
      <c r="I15" s="261">
        <f t="shared" si="3"/>
        <v>412510</v>
      </c>
      <c r="J15" s="262">
        <f t="shared" si="2"/>
        <v>0.95082014509250568</v>
      </c>
      <c r="K15" s="262">
        <f t="shared" si="2"/>
        <v>0.95066797108088608</v>
      </c>
      <c r="L15" s="262">
        <f t="shared" si="2"/>
        <v>0.9464836937222979</v>
      </c>
      <c r="M15" s="263">
        <f t="shared" si="2"/>
        <v>0.95574652735691257</v>
      </c>
    </row>
    <row r="16" spans="1:13" x14ac:dyDescent="0.3">
      <c r="A16" s="1" t="s">
        <v>16</v>
      </c>
      <c r="B16" s="1"/>
      <c r="C16" s="1"/>
      <c r="D16" s="1"/>
      <c r="E16" s="1"/>
      <c r="F16" s="1"/>
      <c r="G16" s="1"/>
      <c r="H16" s="1"/>
      <c r="I16" s="1"/>
      <c r="J16" s="1"/>
      <c r="K16" s="1"/>
      <c r="L16" s="1"/>
      <c r="M16" s="1"/>
    </row>
    <row r="17" spans="1:13" ht="26.1" customHeight="1" x14ac:dyDescent="0.3">
      <c r="A17" s="558" t="s">
        <v>317</v>
      </c>
      <c r="B17" s="558"/>
      <c r="C17" s="558"/>
      <c r="D17" s="558"/>
      <c r="E17" s="558"/>
      <c r="F17" s="558"/>
      <c r="G17" s="558"/>
      <c r="H17" s="558"/>
      <c r="I17" s="558"/>
      <c r="J17" s="558"/>
      <c r="K17" s="558"/>
      <c r="L17" s="558"/>
      <c r="M17" s="558"/>
    </row>
    <row r="18" spans="1:13" x14ac:dyDescent="0.3">
      <c r="A18" s="559" t="s">
        <v>18</v>
      </c>
      <c r="B18" s="559"/>
      <c r="C18" s="559"/>
      <c r="D18" s="559"/>
      <c r="E18" s="559"/>
      <c r="F18" s="559"/>
      <c r="G18" s="559"/>
      <c r="H18" s="559"/>
      <c r="I18" s="559"/>
      <c r="J18" s="559"/>
      <c r="K18" s="559"/>
      <c r="L18" s="559"/>
      <c r="M18" s="559"/>
    </row>
    <row r="19" spans="1:13" x14ac:dyDescent="0.3">
      <c r="A19" s="560"/>
      <c r="B19" s="560"/>
      <c r="C19" s="560"/>
      <c r="D19" s="560"/>
      <c r="E19" s="560"/>
      <c r="F19" s="560"/>
      <c r="G19" s="560"/>
      <c r="H19" s="560"/>
      <c r="I19" s="560"/>
      <c r="J19" s="560"/>
      <c r="K19" s="560"/>
      <c r="L19" s="560"/>
      <c r="M19" s="560"/>
    </row>
  </sheetData>
  <mergeCells count="7">
    <mergeCell ref="A2:M2"/>
    <mergeCell ref="A17:M17"/>
    <mergeCell ref="A18:M18"/>
    <mergeCell ref="A19:M19"/>
    <mergeCell ref="B4:E4"/>
    <mergeCell ref="F4:I4"/>
    <mergeCell ref="J4:M4"/>
  </mergeCells>
  <hyperlinks>
    <hyperlink ref="A2:M2" location="Índice!A1" display="Tabela 1 - Representatividade dos Associados no sistema bancário português, total e por origem/forma de representação legal, a 31 de dezembro (2016-2017)"/>
  </hyperlinks>
  <pageMargins left="0.70866141732283472" right="0.70866141732283472" top="0.74803149606299213" bottom="0.74803149606299213" header="0.31496062992125984" footer="0.31496062992125984"/>
  <pageSetup paperSize="9" scale="73" orientation="landscape" verticalDpi="36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workbookViewId="0">
      <selection activeCell="G25" sqref="G25"/>
    </sheetView>
  </sheetViews>
  <sheetFormatPr defaultColWidth="9.33203125" defaultRowHeight="14.4" x14ac:dyDescent="0.3"/>
  <cols>
    <col min="1" max="1" width="51.33203125" style="2" customWidth="1"/>
    <col min="2" max="6" width="10.6640625" style="2" customWidth="1"/>
    <col min="7" max="16384" width="9.33203125" style="2"/>
  </cols>
  <sheetData>
    <row r="1" spans="1:6" s="34" customFormat="1" ht="13.2" customHeight="1" x14ac:dyDescent="0.3"/>
    <row r="2" spans="1:6" s="34" customFormat="1" ht="13.2" customHeight="1" x14ac:dyDescent="0.3">
      <c r="A2" s="565" t="s">
        <v>460</v>
      </c>
      <c r="B2" s="565"/>
      <c r="C2" s="565"/>
      <c r="D2" s="565"/>
      <c r="E2" s="565"/>
      <c r="F2" s="565"/>
    </row>
    <row r="3" spans="1:6" s="34" customFormat="1" ht="13.2" customHeight="1" x14ac:dyDescent="0.3"/>
    <row r="4" spans="1:6" s="34" customFormat="1" ht="13.2" customHeight="1" x14ac:dyDescent="0.3">
      <c r="A4" s="308"/>
      <c r="B4" s="309">
        <v>2017</v>
      </c>
      <c r="C4" s="195">
        <v>2018</v>
      </c>
      <c r="D4" s="196">
        <v>2019</v>
      </c>
      <c r="E4" s="196">
        <v>2020</v>
      </c>
      <c r="F4" s="197" t="s">
        <v>12</v>
      </c>
    </row>
    <row r="5" spans="1:6" s="34" customFormat="1" ht="13.2" customHeight="1" x14ac:dyDescent="0.3">
      <c r="A5" s="295" t="s">
        <v>30</v>
      </c>
      <c r="B5" s="181"/>
      <c r="C5" s="183"/>
      <c r="D5" s="181"/>
      <c r="E5" s="181"/>
      <c r="F5" s="296"/>
    </row>
    <row r="6" spans="1:6" s="34" customFormat="1" ht="13.2" customHeight="1" x14ac:dyDescent="0.3">
      <c r="A6" s="310" t="s">
        <v>6</v>
      </c>
      <c r="B6" s="185">
        <v>3127</v>
      </c>
      <c r="C6" s="185">
        <v>2826</v>
      </c>
      <c r="D6" s="185">
        <v>2723</v>
      </c>
      <c r="E6" s="185">
        <v>2521</v>
      </c>
      <c r="F6" s="299" t="s">
        <v>0</v>
      </c>
    </row>
    <row r="7" spans="1:6" s="34" customFormat="1" ht="13.2" customHeight="1" x14ac:dyDescent="0.3">
      <c r="A7" s="310" t="s">
        <v>223</v>
      </c>
      <c r="B7" s="301" t="s">
        <v>0</v>
      </c>
      <c r="C7" s="301">
        <v>-9.6258394627438459E-2</v>
      </c>
      <c r="D7" s="301">
        <v>-3.6447275300778514E-2</v>
      </c>
      <c r="E7" s="301">
        <v>-7.4182886522218161E-2</v>
      </c>
      <c r="F7" s="302">
        <v>-6.896285215014504E-2</v>
      </c>
    </row>
    <row r="8" spans="1:6" s="34" customFormat="1" ht="13.2" customHeight="1" x14ac:dyDescent="0.3">
      <c r="A8" s="313" t="s">
        <v>226</v>
      </c>
      <c r="B8" s="301" t="s">
        <v>0</v>
      </c>
      <c r="C8" s="301">
        <v>-3.4193548387096769E-2</v>
      </c>
      <c r="D8" s="301">
        <v>-6.9579288025889974E-2</v>
      </c>
      <c r="E8" s="301">
        <v>-2.4539300768658547E-2</v>
      </c>
      <c r="F8" s="302">
        <v>-4.2999999999999997E-2</v>
      </c>
    </row>
    <row r="9" spans="1:6" s="34" customFormat="1" ht="13.2" customHeight="1" x14ac:dyDescent="0.3">
      <c r="A9" s="295" t="s">
        <v>31</v>
      </c>
      <c r="B9" s="181"/>
      <c r="C9" s="416"/>
      <c r="D9" s="181"/>
      <c r="E9" s="181"/>
      <c r="F9" s="296"/>
    </row>
    <row r="10" spans="1:6" s="34" customFormat="1" ht="13.2" customHeight="1" x14ac:dyDescent="0.3">
      <c r="A10" s="310" t="s">
        <v>6</v>
      </c>
      <c r="B10" s="185">
        <v>862</v>
      </c>
      <c r="C10" s="417">
        <v>906</v>
      </c>
      <c r="D10" s="185">
        <v>911</v>
      </c>
      <c r="E10" s="185">
        <v>823</v>
      </c>
      <c r="F10" s="299" t="s">
        <v>0</v>
      </c>
    </row>
    <row r="11" spans="1:6" s="34" customFormat="1" ht="13.2" customHeight="1" x14ac:dyDescent="0.3">
      <c r="A11" s="310" t="s">
        <v>223</v>
      </c>
      <c r="B11" s="301" t="s">
        <v>0</v>
      </c>
      <c r="C11" s="301">
        <v>5.1044083526682105E-2</v>
      </c>
      <c r="D11" s="301">
        <v>5.5187637969094094E-3</v>
      </c>
      <c r="E11" s="301">
        <v>-9.6597145993413847E-2</v>
      </c>
      <c r="F11" s="302">
        <v>-1.334476622327411E-2</v>
      </c>
    </row>
    <row r="12" spans="1:6" s="34" customFormat="1" ht="13.2" customHeight="1" x14ac:dyDescent="0.3">
      <c r="A12" s="313" t="s">
        <v>226</v>
      </c>
      <c r="B12" s="301" t="s">
        <v>0</v>
      </c>
      <c r="C12" s="301">
        <v>-3.9279569892473123E-2</v>
      </c>
      <c r="D12" s="301">
        <v>9.2464170134072456E-4</v>
      </c>
      <c r="E12" s="301">
        <v>1.6325881308762617E-2</v>
      </c>
      <c r="F12" s="302">
        <v>-7.3430156274565941E-3</v>
      </c>
    </row>
    <row r="13" spans="1:6" s="34" customFormat="1" ht="13.2" customHeight="1" x14ac:dyDescent="0.3">
      <c r="A13" s="295" t="s">
        <v>32</v>
      </c>
      <c r="B13" s="181"/>
      <c r="C13" s="416"/>
      <c r="D13" s="181"/>
      <c r="E13" s="181"/>
      <c r="F13" s="296"/>
    </row>
    <row r="14" spans="1:6" s="34" customFormat="1" ht="13.2" customHeight="1" x14ac:dyDescent="0.3">
      <c r="A14" s="310" t="s">
        <v>6</v>
      </c>
      <c r="B14" s="185">
        <v>337</v>
      </c>
      <c r="C14" s="417">
        <v>301</v>
      </c>
      <c r="D14" s="185">
        <v>297</v>
      </c>
      <c r="E14" s="185">
        <v>370</v>
      </c>
      <c r="F14" s="299" t="s">
        <v>0</v>
      </c>
    </row>
    <row r="15" spans="1:6" s="34" customFormat="1" ht="13.2" customHeight="1" x14ac:dyDescent="0.3">
      <c r="A15" s="310" t="s">
        <v>223</v>
      </c>
      <c r="B15" s="300" t="s">
        <v>0</v>
      </c>
      <c r="C15" s="301">
        <v>-0.10682492581602376</v>
      </c>
      <c r="D15" s="301">
        <v>-1.3289036544850474E-2</v>
      </c>
      <c r="E15" s="301">
        <v>0.24579124579124589</v>
      </c>
      <c r="F15" s="302">
        <v>4.1892427810123888E-2</v>
      </c>
    </row>
    <row r="16" spans="1:6" s="34" customFormat="1" ht="13.2" customHeight="1" x14ac:dyDescent="0.3">
      <c r="A16" s="318" t="s">
        <v>226</v>
      </c>
      <c r="B16" s="418" t="s">
        <v>0</v>
      </c>
      <c r="C16" s="419">
        <v>2.7956989247311841E-3</v>
      </c>
      <c r="D16" s="420">
        <v>9.2464170134072673E-4</v>
      </c>
      <c r="E16" s="420">
        <v>-1.5621125712868833E-2</v>
      </c>
      <c r="F16" s="421">
        <v>-3.9669283622656409E-3</v>
      </c>
    </row>
    <row r="17" spans="1:6" ht="13.2" customHeight="1" x14ac:dyDescent="0.3">
      <c r="A17" s="1" t="s">
        <v>17</v>
      </c>
    </row>
    <row r="18" spans="1:6" ht="13.2" customHeight="1" x14ac:dyDescent="0.3">
      <c r="A18" s="559" t="s">
        <v>373</v>
      </c>
      <c r="B18" s="559"/>
      <c r="C18" s="559"/>
      <c r="D18" s="559"/>
      <c r="E18" s="559"/>
    </row>
    <row r="19" spans="1:6" x14ac:dyDescent="0.3">
      <c r="B19" s="8"/>
      <c r="C19" s="8"/>
      <c r="D19" s="8"/>
      <c r="E19" s="8"/>
      <c r="F19" s="8"/>
    </row>
    <row r="20" spans="1:6" x14ac:dyDescent="0.3">
      <c r="C20" s="6"/>
      <c r="D20" s="6"/>
      <c r="E20" s="6"/>
      <c r="F20" s="6"/>
    </row>
  </sheetData>
  <mergeCells count="2">
    <mergeCell ref="A2:F2"/>
    <mergeCell ref="A18:E18"/>
  </mergeCells>
  <hyperlinks>
    <hyperlink ref="A2:F2" location="Índice!A1" display="Tabela 19 - Evolução do número de balcões em Portugal, por dimensão, a 31 de dezembro (2014-2017)"/>
  </hyperlinks>
  <pageMargins left="0.70866141732283472" right="0.70866141732283472" top="0.74803149606299213" bottom="0.74803149606299213" header="0.31496062992125984" footer="0.31496062992125984"/>
  <pageSetup paperSize="9" scale="83" orientation="portrait" verticalDpi="36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showGridLines="0" workbookViewId="0">
      <selection activeCell="G25" sqref="G25"/>
    </sheetView>
  </sheetViews>
  <sheetFormatPr defaultColWidth="9.33203125" defaultRowHeight="14.4" x14ac:dyDescent="0.3"/>
  <cols>
    <col min="1" max="1" width="50.6640625" style="2" customWidth="1"/>
    <col min="2" max="6" width="10.6640625" style="2" customWidth="1"/>
    <col min="7" max="16384" width="9.33203125" style="2"/>
  </cols>
  <sheetData>
    <row r="1" spans="1:6" s="34" customFormat="1" ht="13.2" customHeight="1" x14ac:dyDescent="0.3"/>
    <row r="2" spans="1:6" s="34" customFormat="1" ht="13.2" customHeight="1" x14ac:dyDescent="0.3">
      <c r="A2" s="565" t="s">
        <v>461</v>
      </c>
      <c r="B2" s="565"/>
      <c r="C2" s="565"/>
      <c r="D2" s="565"/>
      <c r="E2" s="565"/>
      <c r="F2" s="565"/>
    </row>
    <row r="3" spans="1:6" s="34" customFormat="1" ht="13.2" customHeight="1" x14ac:dyDescent="0.3"/>
    <row r="4" spans="1:6" s="34" customFormat="1" ht="13.2" customHeight="1" x14ac:dyDescent="0.3">
      <c r="A4" s="308"/>
      <c r="B4" s="309">
        <v>2017</v>
      </c>
      <c r="C4" s="195">
        <v>2018</v>
      </c>
      <c r="D4" s="195">
        <v>2019</v>
      </c>
      <c r="E4" s="196">
        <v>2020</v>
      </c>
      <c r="F4" s="197" t="s">
        <v>12</v>
      </c>
    </row>
    <row r="5" spans="1:6" s="34" customFormat="1" ht="13.2" customHeight="1" x14ac:dyDescent="0.3">
      <c r="A5" s="295" t="s">
        <v>38</v>
      </c>
      <c r="B5" s="181"/>
      <c r="C5" s="183"/>
      <c r="D5" s="181"/>
      <c r="E5" s="181"/>
      <c r="F5" s="296"/>
    </row>
    <row r="6" spans="1:6" s="34" customFormat="1" ht="13.2" customHeight="1" x14ac:dyDescent="0.3">
      <c r="A6" s="310" t="s">
        <v>6</v>
      </c>
      <c r="B6" s="185">
        <v>3122</v>
      </c>
      <c r="C6" s="185">
        <v>2936</v>
      </c>
      <c r="D6" s="185">
        <v>2865</v>
      </c>
      <c r="E6" s="185">
        <v>2770</v>
      </c>
      <c r="F6" s="299" t="s">
        <v>0</v>
      </c>
    </row>
    <row r="7" spans="1:6" s="34" customFormat="1" ht="13.2" customHeight="1" x14ac:dyDescent="0.3">
      <c r="A7" s="310" t="s">
        <v>223</v>
      </c>
      <c r="B7" s="301" t="s">
        <v>0</v>
      </c>
      <c r="C7" s="301">
        <v>-5.9577194106342102E-2</v>
      </c>
      <c r="D7" s="301">
        <v>-2.4182561307901862E-2</v>
      </c>
      <c r="E7" s="301">
        <v>-3.3158813263525322E-2</v>
      </c>
      <c r="F7" s="302">
        <v>-3.8972856225923093E-2</v>
      </c>
    </row>
    <row r="8" spans="1:6" s="34" customFormat="1" ht="13.35" customHeight="1" x14ac:dyDescent="0.3">
      <c r="A8" s="313" t="s">
        <v>226</v>
      </c>
      <c r="B8" s="301" t="s">
        <v>0</v>
      </c>
      <c r="C8" s="301">
        <v>-3.9999999999999987E-2</v>
      </c>
      <c r="D8" s="301">
        <v>-4.2995839112343975E-2</v>
      </c>
      <c r="E8" s="301">
        <v>-1.6604760724026755E-2</v>
      </c>
      <c r="F8" s="302">
        <v>-3.32001999454569E-2</v>
      </c>
    </row>
    <row r="9" spans="1:6" s="34" customFormat="1" ht="13.2" customHeight="1" x14ac:dyDescent="0.3">
      <c r="A9" s="295" t="s">
        <v>39</v>
      </c>
      <c r="B9" s="181"/>
      <c r="C9" s="416"/>
      <c r="D9" s="181"/>
      <c r="E9" s="181"/>
      <c r="F9" s="296"/>
    </row>
    <row r="10" spans="1:6" s="34" customFormat="1" ht="13.2" customHeight="1" x14ac:dyDescent="0.3">
      <c r="A10" s="310" t="s">
        <v>6</v>
      </c>
      <c r="B10" s="185">
        <v>1163</v>
      </c>
      <c r="C10" s="417">
        <v>1022</v>
      </c>
      <c r="D10" s="185">
        <v>979</v>
      </c>
      <c r="E10" s="185">
        <v>858</v>
      </c>
      <c r="F10" s="299" t="s">
        <v>0</v>
      </c>
    </row>
    <row r="11" spans="1:6" s="34" customFormat="1" ht="13.2" customHeight="1" x14ac:dyDescent="0.3">
      <c r="A11" s="310" t="s">
        <v>223</v>
      </c>
      <c r="B11" s="301" t="s">
        <v>0</v>
      </c>
      <c r="C11" s="301">
        <v>-0.12123817712811691</v>
      </c>
      <c r="D11" s="301">
        <v>-4.2074363992172237E-2</v>
      </c>
      <c r="E11" s="301">
        <v>-0.1235955056179775</v>
      </c>
      <c r="F11" s="302">
        <v>-9.5636015579422209E-2</v>
      </c>
    </row>
    <row r="12" spans="1:6" s="34" customFormat="1" ht="13.35" customHeight="1" x14ac:dyDescent="0.3">
      <c r="A12" s="313" t="s">
        <v>226</v>
      </c>
      <c r="B12" s="301" t="s">
        <v>0</v>
      </c>
      <c r="C12" s="301">
        <v>-2.3870967741935499E-2</v>
      </c>
      <c r="D12" s="301">
        <v>-2.9126213592233018E-2</v>
      </c>
      <c r="E12" s="301">
        <v>-1.0662038184973972E-2</v>
      </c>
      <c r="F12" s="302">
        <v>-2.1219739839714164E-2</v>
      </c>
    </row>
    <row r="13" spans="1:6" s="34" customFormat="1" ht="13.2" customHeight="1" x14ac:dyDescent="0.3">
      <c r="A13" s="295" t="s">
        <v>40</v>
      </c>
      <c r="B13" s="181"/>
      <c r="C13" s="416"/>
      <c r="D13" s="181"/>
      <c r="E13" s="181"/>
      <c r="F13" s="296"/>
    </row>
    <row r="14" spans="1:6" s="34" customFormat="1" ht="13.2" customHeight="1" x14ac:dyDescent="0.3">
      <c r="A14" s="310" t="s">
        <v>6</v>
      </c>
      <c r="B14" s="185">
        <v>41</v>
      </c>
      <c r="C14" s="417">
        <v>75</v>
      </c>
      <c r="D14" s="185">
        <v>87</v>
      </c>
      <c r="E14" s="185">
        <v>86</v>
      </c>
      <c r="F14" s="299" t="s">
        <v>0</v>
      </c>
    </row>
    <row r="15" spans="1:6" s="34" customFormat="1" ht="13.2" customHeight="1" x14ac:dyDescent="0.3">
      <c r="A15" s="310" t="s">
        <v>223</v>
      </c>
      <c r="B15" s="300" t="s">
        <v>0</v>
      </c>
      <c r="C15" s="301">
        <v>0.8292682926829269</v>
      </c>
      <c r="D15" s="301">
        <v>0.15999999999999992</v>
      </c>
      <c r="E15" s="301">
        <v>-1.1494252873563204E-2</v>
      </c>
      <c r="F15" s="302">
        <v>0.32592467993645452</v>
      </c>
    </row>
    <row r="16" spans="1:6" s="34" customFormat="1" ht="13.35" customHeight="1" x14ac:dyDescent="0.3">
      <c r="A16" s="318" t="s">
        <v>226</v>
      </c>
      <c r="B16" s="418" t="s">
        <v>0</v>
      </c>
      <c r="C16" s="419">
        <v>-5.8064516129032262E-3</v>
      </c>
      <c r="D16" s="420">
        <v>4.3920480813684701E-3</v>
      </c>
      <c r="E16" s="420">
        <v>3.4322537362359608E-3</v>
      </c>
      <c r="F16" s="421">
        <v>6.7261673490040151E-4</v>
      </c>
    </row>
    <row r="17" spans="1:5" ht="13.2" customHeight="1" x14ac:dyDescent="0.3">
      <c r="A17" s="1" t="s">
        <v>17</v>
      </c>
    </row>
    <row r="18" spans="1:5" ht="13.2" customHeight="1" x14ac:dyDescent="0.3">
      <c r="A18" s="559" t="s">
        <v>373</v>
      </c>
      <c r="B18" s="559"/>
      <c r="C18" s="559"/>
      <c r="D18" s="559"/>
      <c r="E18" s="559"/>
    </row>
    <row r="19" spans="1:5" x14ac:dyDescent="0.3">
      <c r="C19" s="6"/>
      <c r="D19" s="6"/>
      <c r="E19" s="6"/>
    </row>
  </sheetData>
  <mergeCells count="2">
    <mergeCell ref="A2:F2"/>
    <mergeCell ref="A18:E18"/>
  </mergeCells>
  <hyperlinks>
    <hyperlink ref="A2:F2" location="Índice!A1" display="Tabela 20 - Evolução do número de balcões em Portugal, por origem/forma de representação legal, a 31 de dezembro (2014-2017)"/>
  </hyperlinks>
  <pageMargins left="0.70866141732283472" right="0.70866141732283472" top="0.74803149606299213" bottom="0.74803149606299213" header="0.31496062992125984" footer="0.31496062992125984"/>
  <pageSetup paperSize="9" scale="83" orientation="portrait"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showGridLines="0" workbookViewId="0">
      <selection activeCell="G25" sqref="G25"/>
    </sheetView>
  </sheetViews>
  <sheetFormatPr defaultColWidth="9.33203125" defaultRowHeight="14.4" x14ac:dyDescent="0.3"/>
  <cols>
    <col min="1" max="1" width="40.33203125" style="2" bestFit="1" customWidth="1"/>
    <col min="2" max="6" width="10.6640625" style="2" customWidth="1"/>
    <col min="7" max="16384" width="9.33203125" style="2"/>
  </cols>
  <sheetData>
    <row r="1" spans="1:6" s="34" customFormat="1" ht="13.2" customHeight="1" x14ac:dyDescent="0.3"/>
    <row r="2" spans="1:6" s="34" customFormat="1" ht="13.2" customHeight="1" x14ac:dyDescent="0.3">
      <c r="A2" s="565" t="s">
        <v>462</v>
      </c>
      <c r="B2" s="565"/>
      <c r="C2" s="565"/>
      <c r="D2" s="565"/>
      <c r="E2" s="565"/>
      <c r="F2" s="565"/>
    </row>
    <row r="3" spans="1:6" s="34" customFormat="1" ht="13.2" customHeight="1" x14ac:dyDescent="0.3"/>
    <row r="4" spans="1:6" s="34" customFormat="1" ht="13.2" customHeight="1" x14ac:dyDescent="0.3">
      <c r="A4" s="308"/>
      <c r="B4" s="309">
        <v>2017</v>
      </c>
      <c r="C4" s="195">
        <v>2018</v>
      </c>
      <c r="D4" s="196">
        <v>2019</v>
      </c>
      <c r="E4" s="196">
        <v>2020</v>
      </c>
      <c r="F4" s="197" t="s">
        <v>12</v>
      </c>
    </row>
    <row r="5" spans="1:6" s="34" customFormat="1" ht="13.2" customHeight="1" x14ac:dyDescent="0.3">
      <c r="A5" s="295" t="s">
        <v>96</v>
      </c>
      <c r="B5" s="181"/>
      <c r="C5" s="183"/>
      <c r="D5" s="181"/>
      <c r="E5" s="181"/>
      <c r="F5" s="296"/>
    </row>
    <row r="6" spans="1:6" s="34" customFormat="1" ht="13.2" customHeight="1" x14ac:dyDescent="0.3">
      <c r="A6" s="310" t="s">
        <v>6</v>
      </c>
      <c r="B6" s="185">
        <v>17551</v>
      </c>
      <c r="C6" s="185">
        <v>11892</v>
      </c>
      <c r="D6" s="185">
        <v>11041</v>
      </c>
      <c r="E6" s="185">
        <v>11392</v>
      </c>
      <c r="F6" s="299"/>
    </row>
    <row r="7" spans="1:6" s="34" customFormat="1" ht="13.2" customHeight="1" x14ac:dyDescent="0.3">
      <c r="A7" s="310" t="s">
        <v>223</v>
      </c>
      <c r="B7" s="301" t="s">
        <v>0</v>
      </c>
      <c r="C7" s="301">
        <v>-0.32243177026950032</v>
      </c>
      <c r="D7" s="301">
        <v>-7.1560713084426464E-2</v>
      </c>
      <c r="E7" s="301">
        <v>3.1790598677656101E-2</v>
      </c>
      <c r="F7" s="302">
        <v>-0.12073396155875689</v>
      </c>
    </row>
    <row r="8" spans="1:6" s="34" customFormat="1" ht="13.2" customHeight="1" x14ac:dyDescent="0.3">
      <c r="A8" s="295" t="s">
        <v>97</v>
      </c>
      <c r="B8" s="181"/>
      <c r="C8" s="416"/>
      <c r="D8" s="181"/>
      <c r="E8" s="181"/>
      <c r="F8" s="296"/>
    </row>
    <row r="9" spans="1:6" s="34" customFormat="1" ht="13.2" customHeight="1" x14ac:dyDescent="0.3">
      <c r="A9" s="310" t="s">
        <v>6</v>
      </c>
      <c r="B9" s="185">
        <v>7656</v>
      </c>
      <c r="C9" s="417">
        <v>5258</v>
      </c>
      <c r="D9" s="185">
        <v>4568</v>
      </c>
      <c r="E9" s="185">
        <v>5185</v>
      </c>
      <c r="F9" s="299"/>
    </row>
    <row r="10" spans="1:6" s="34" customFormat="1" ht="13.2" customHeight="1" x14ac:dyDescent="0.3">
      <c r="A10" s="310" t="s">
        <v>223</v>
      </c>
      <c r="B10" s="301" t="s">
        <v>0</v>
      </c>
      <c r="C10" s="301">
        <v>-0.31321839080459768</v>
      </c>
      <c r="D10" s="301">
        <v>-0.13122860403195136</v>
      </c>
      <c r="E10" s="301">
        <v>0.13507005253940463</v>
      </c>
      <c r="F10" s="302">
        <v>-0.10312564743238146</v>
      </c>
    </row>
    <row r="11" spans="1:6" s="34" customFormat="1" ht="13.2" customHeight="1" x14ac:dyDescent="0.3">
      <c r="A11" s="295" t="s">
        <v>98</v>
      </c>
      <c r="B11" s="181"/>
      <c r="C11" s="416"/>
      <c r="D11" s="181"/>
      <c r="E11" s="181"/>
      <c r="F11" s="296"/>
    </row>
    <row r="12" spans="1:6" s="34" customFormat="1" ht="13.2" customHeight="1" x14ac:dyDescent="0.3">
      <c r="A12" s="310" t="s">
        <v>6</v>
      </c>
      <c r="B12" s="185">
        <v>1711</v>
      </c>
      <c r="C12" s="417">
        <v>1600</v>
      </c>
      <c r="D12" s="185">
        <v>1499</v>
      </c>
      <c r="E12" s="185">
        <v>1495</v>
      </c>
      <c r="F12" s="299"/>
    </row>
    <row r="13" spans="1:6" s="34" customFormat="1" ht="13.2" customHeight="1" x14ac:dyDescent="0.3">
      <c r="A13" s="310" t="s">
        <v>223</v>
      </c>
      <c r="B13" s="301" t="s">
        <v>0</v>
      </c>
      <c r="C13" s="301">
        <v>-6.4874342489772086E-2</v>
      </c>
      <c r="D13" s="301">
        <v>-6.3124999999999987E-2</v>
      </c>
      <c r="E13" s="301">
        <v>-2.6684456304202353E-3</v>
      </c>
      <c r="F13" s="302">
        <v>-4.3555929373397438E-2</v>
      </c>
    </row>
    <row r="14" spans="1:6" s="34" customFormat="1" ht="13.2" customHeight="1" x14ac:dyDescent="0.3">
      <c r="A14" s="295" t="s">
        <v>99</v>
      </c>
      <c r="B14" s="181"/>
      <c r="C14" s="416"/>
      <c r="D14" s="181"/>
      <c r="E14" s="181"/>
      <c r="F14" s="296"/>
    </row>
    <row r="15" spans="1:6" s="34" customFormat="1" ht="13.2" customHeight="1" x14ac:dyDescent="0.3">
      <c r="A15" s="310" t="s">
        <v>6</v>
      </c>
      <c r="B15" s="185">
        <v>8184</v>
      </c>
      <c r="C15" s="417">
        <v>5034</v>
      </c>
      <c r="D15" s="185">
        <v>4974</v>
      </c>
      <c r="E15" s="185">
        <v>4712</v>
      </c>
      <c r="F15" s="299"/>
    </row>
    <row r="16" spans="1:6" s="34" customFormat="1" ht="13.2" customHeight="1" x14ac:dyDescent="0.3">
      <c r="A16" s="414" t="s">
        <v>223</v>
      </c>
      <c r="B16" s="422" t="s">
        <v>100</v>
      </c>
      <c r="C16" s="306">
        <v>-0.38489736070381231</v>
      </c>
      <c r="D16" s="306">
        <v>-1.1918951132300348E-2</v>
      </c>
      <c r="E16" s="306">
        <v>-5.2673904302372287E-2</v>
      </c>
      <c r="F16" s="307">
        <v>-0.14983007204616164</v>
      </c>
    </row>
    <row r="17" spans="1:5" ht="13.2" customHeight="1" x14ac:dyDescent="0.3">
      <c r="A17" s="1" t="s">
        <v>17</v>
      </c>
    </row>
    <row r="18" spans="1:5" ht="13.2" customHeight="1" x14ac:dyDescent="0.3">
      <c r="A18" s="559" t="s">
        <v>373</v>
      </c>
      <c r="B18" s="559"/>
      <c r="C18" s="559"/>
      <c r="D18" s="559"/>
      <c r="E18" s="559"/>
    </row>
  </sheetData>
  <mergeCells count="2">
    <mergeCell ref="A2:F2"/>
    <mergeCell ref="A18:E18"/>
  </mergeCells>
  <hyperlinks>
    <hyperlink ref="A2:F2" location="Índice!A1" display="Tabela 21 - Evolução de promotores externos em Portugal, por tipologia, a 31 de dezembro (2014-2017)"/>
  </hyperlinks>
  <pageMargins left="0.70866141732283472" right="0.70866141732283472" top="0.74803149606299213" bottom="0.74803149606299213" header="0.31496062992125984" footer="0.31496062992125984"/>
  <pageSetup paperSize="9" scale="92" orientation="portrait" verticalDpi="36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pageSetUpPr fitToPage="1"/>
  </sheetPr>
  <dimension ref="A1:O33"/>
  <sheetViews>
    <sheetView showGridLines="0" workbookViewId="0">
      <selection activeCell="C8" sqref="C8:C30"/>
    </sheetView>
  </sheetViews>
  <sheetFormatPr defaultColWidth="9.33203125" defaultRowHeight="14.4" x14ac:dyDescent="0.3"/>
  <cols>
    <col min="1" max="1" width="31" style="2" customWidth="1"/>
    <col min="2" max="10" width="10.6640625" style="2" customWidth="1"/>
    <col min="11" max="16384" width="9.33203125" style="2"/>
  </cols>
  <sheetData>
    <row r="1" spans="1:15" s="34" customFormat="1" ht="13.2" customHeight="1" x14ac:dyDescent="0.3"/>
    <row r="2" spans="1:15" s="34" customFormat="1" ht="13.2" customHeight="1" x14ac:dyDescent="0.3">
      <c r="A2" s="565" t="s">
        <v>463</v>
      </c>
      <c r="B2" s="565"/>
      <c r="C2" s="565"/>
      <c r="D2" s="565"/>
      <c r="E2" s="565"/>
      <c r="F2" s="565"/>
      <c r="G2" s="565"/>
      <c r="H2" s="565"/>
      <c r="I2" s="565"/>
      <c r="J2" s="565"/>
      <c r="K2" s="565"/>
      <c r="L2" s="565"/>
      <c r="M2" s="565"/>
      <c r="N2" s="565"/>
      <c r="O2" s="565"/>
    </row>
    <row r="3" spans="1:15" s="34" customFormat="1" ht="13.2" customHeight="1" x14ac:dyDescent="0.3"/>
    <row r="4" spans="1:15" s="34" customFormat="1" ht="13.2" customHeight="1" x14ac:dyDescent="0.3">
      <c r="A4" s="423"/>
      <c r="B4" s="570" t="s">
        <v>6</v>
      </c>
      <c r="C4" s="571"/>
      <c r="D4" s="570" t="s">
        <v>11</v>
      </c>
      <c r="E4" s="571"/>
      <c r="F4" s="570" t="s">
        <v>12</v>
      </c>
      <c r="G4" s="571"/>
      <c r="H4" s="570" t="s">
        <v>13</v>
      </c>
      <c r="I4" s="571"/>
      <c r="J4" s="570" t="s">
        <v>3</v>
      </c>
      <c r="K4" s="571"/>
      <c r="L4" s="570" t="s">
        <v>4</v>
      </c>
      <c r="M4" s="571"/>
      <c r="N4" s="570" t="s">
        <v>5</v>
      </c>
      <c r="O4" s="571"/>
    </row>
    <row r="5" spans="1:15" s="34" customFormat="1" ht="13.2" customHeight="1" x14ac:dyDescent="0.3">
      <c r="A5" s="324" t="s">
        <v>101</v>
      </c>
      <c r="B5" s="424"/>
      <c r="C5" s="425"/>
      <c r="D5" s="424"/>
      <c r="E5" s="426"/>
      <c r="F5" s="424"/>
      <c r="G5" s="426"/>
      <c r="H5" s="424"/>
      <c r="I5" s="425"/>
      <c r="J5" s="424"/>
      <c r="K5" s="426"/>
      <c r="L5" s="424"/>
      <c r="M5" s="426"/>
      <c r="N5" s="424"/>
      <c r="O5" s="427"/>
    </row>
    <row r="6" spans="1:15" s="34" customFormat="1" ht="13.2" customHeight="1" x14ac:dyDescent="0.3">
      <c r="A6" s="329" t="s">
        <v>6</v>
      </c>
      <c r="B6" s="330">
        <v>3714</v>
      </c>
      <c r="C6" s="494">
        <v>1.0000000000000002</v>
      </c>
      <c r="D6" s="330">
        <v>2521</v>
      </c>
      <c r="E6" s="331">
        <v>1</v>
      </c>
      <c r="F6" s="330">
        <v>823</v>
      </c>
      <c r="G6" s="331">
        <v>0.99999999999999978</v>
      </c>
      <c r="H6" s="330">
        <v>370</v>
      </c>
      <c r="I6" s="494">
        <v>1</v>
      </c>
      <c r="J6" s="330">
        <v>2770</v>
      </c>
      <c r="K6" s="331">
        <v>1</v>
      </c>
      <c r="L6" s="330">
        <v>858</v>
      </c>
      <c r="M6" s="331">
        <v>0.99999999999999989</v>
      </c>
      <c r="N6" s="330">
        <v>86</v>
      </c>
      <c r="O6" s="332">
        <v>1.0000000000000002</v>
      </c>
    </row>
    <row r="7" spans="1:15" s="34" customFormat="1" ht="13.2" customHeight="1" x14ac:dyDescent="0.3">
      <c r="A7" s="324" t="s">
        <v>102</v>
      </c>
      <c r="B7" s="325"/>
      <c r="C7" s="495"/>
      <c r="D7" s="325"/>
      <c r="E7" s="327"/>
      <c r="F7" s="325"/>
      <c r="G7" s="327"/>
      <c r="H7" s="325"/>
      <c r="I7" s="495"/>
      <c r="J7" s="325"/>
      <c r="K7" s="327"/>
      <c r="L7" s="325"/>
      <c r="M7" s="327"/>
      <c r="N7" s="325"/>
      <c r="O7" s="328"/>
    </row>
    <row r="8" spans="1:15" s="34" customFormat="1" ht="13.2" customHeight="1" x14ac:dyDescent="0.3">
      <c r="A8" s="329" t="s">
        <v>103</v>
      </c>
      <c r="B8" s="330">
        <v>244</v>
      </c>
      <c r="C8" s="494">
        <v>6.5697361335487342E-2</v>
      </c>
      <c r="D8" s="330">
        <v>166</v>
      </c>
      <c r="E8" s="331">
        <v>6.5846886156287185E-2</v>
      </c>
      <c r="F8" s="330">
        <v>56</v>
      </c>
      <c r="G8" s="331">
        <v>6.8043742405832316E-2</v>
      </c>
      <c r="H8" s="330">
        <v>22</v>
      </c>
      <c r="I8" s="494">
        <v>5.9459459459459463E-2</v>
      </c>
      <c r="J8" s="330">
        <v>181</v>
      </c>
      <c r="K8" s="331">
        <v>6.5342960288808663E-2</v>
      </c>
      <c r="L8" s="330">
        <v>61</v>
      </c>
      <c r="M8" s="331">
        <v>7.1095571095571089E-2</v>
      </c>
      <c r="N8" s="330">
        <v>2</v>
      </c>
      <c r="O8" s="332">
        <v>2.3255813953488372E-2</v>
      </c>
    </row>
    <row r="9" spans="1:15" s="34" customFormat="1" ht="13.2" customHeight="1" x14ac:dyDescent="0.3">
      <c r="A9" s="329" t="s">
        <v>104</v>
      </c>
      <c r="B9" s="330">
        <v>71</v>
      </c>
      <c r="C9" s="494">
        <v>1.9116855142703285E-2</v>
      </c>
      <c r="D9" s="330">
        <v>39</v>
      </c>
      <c r="E9" s="331">
        <v>1.5470051566838556E-2</v>
      </c>
      <c r="F9" s="330">
        <v>30</v>
      </c>
      <c r="G9" s="331">
        <v>3.6452004860267312E-2</v>
      </c>
      <c r="H9" s="330">
        <v>2</v>
      </c>
      <c r="I9" s="494">
        <v>5.4054054054054057E-3</v>
      </c>
      <c r="J9" s="330">
        <v>61</v>
      </c>
      <c r="K9" s="331">
        <v>2.2021660649819495E-2</v>
      </c>
      <c r="L9" s="330">
        <v>10</v>
      </c>
      <c r="M9" s="331">
        <v>1.1655011655011656E-2</v>
      </c>
      <c r="N9" s="330">
        <v>0</v>
      </c>
      <c r="O9" s="332">
        <v>0</v>
      </c>
    </row>
    <row r="10" spans="1:15" s="34" customFormat="1" ht="13.2" customHeight="1" x14ac:dyDescent="0.3">
      <c r="A10" s="329" t="s">
        <v>105</v>
      </c>
      <c r="B10" s="330">
        <v>237</v>
      </c>
      <c r="C10" s="494">
        <v>6.3812600969305328E-2</v>
      </c>
      <c r="D10" s="330">
        <v>172</v>
      </c>
      <c r="E10" s="331">
        <v>6.8226894089646967E-2</v>
      </c>
      <c r="F10" s="330">
        <v>43</v>
      </c>
      <c r="G10" s="331">
        <v>5.2247873633049821E-2</v>
      </c>
      <c r="H10" s="330">
        <v>22</v>
      </c>
      <c r="I10" s="494">
        <v>5.9459459459459463E-2</v>
      </c>
      <c r="J10" s="330">
        <v>167</v>
      </c>
      <c r="K10" s="331">
        <v>6.0288808664259931E-2</v>
      </c>
      <c r="L10" s="330">
        <v>62</v>
      </c>
      <c r="M10" s="331">
        <v>7.2261072261072257E-2</v>
      </c>
      <c r="N10" s="330">
        <v>8</v>
      </c>
      <c r="O10" s="332">
        <v>9.3023255813953487E-2</v>
      </c>
    </row>
    <row r="11" spans="1:15" s="34" customFormat="1" ht="13.2" customHeight="1" x14ac:dyDescent="0.3">
      <c r="A11" s="329" t="s">
        <v>106</v>
      </c>
      <c r="B11" s="330">
        <v>69</v>
      </c>
      <c r="C11" s="494">
        <v>1.8578352180936994E-2</v>
      </c>
      <c r="D11" s="330">
        <v>40</v>
      </c>
      <c r="E11" s="331">
        <v>1.5866719555731851E-2</v>
      </c>
      <c r="F11" s="330">
        <v>26</v>
      </c>
      <c r="G11" s="331">
        <v>3.1591737545565005E-2</v>
      </c>
      <c r="H11" s="330">
        <v>3</v>
      </c>
      <c r="I11" s="494">
        <v>8.1081081081081086E-3</v>
      </c>
      <c r="J11" s="330">
        <v>59</v>
      </c>
      <c r="K11" s="331">
        <v>2.1299638989169676E-2</v>
      </c>
      <c r="L11" s="330">
        <v>9</v>
      </c>
      <c r="M11" s="331">
        <v>1.048951048951049E-2</v>
      </c>
      <c r="N11" s="330">
        <v>1</v>
      </c>
      <c r="O11" s="332">
        <v>1.1627906976744186E-2</v>
      </c>
    </row>
    <row r="12" spans="1:15" s="34" customFormat="1" ht="13.2" customHeight="1" x14ac:dyDescent="0.3">
      <c r="A12" s="329" t="s">
        <v>107</v>
      </c>
      <c r="B12" s="330">
        <v>79</v>
      </c>
      <c r="C12" s="494">
        <v>2.1270866989768444E-2</v>
      </c>
      <c r="D12" s="330">
        <v>51</v>
      </c>
      <c r="E12" s="331">
        <v>2.023006743355811E-2</v>
      </c>
      <c r="F12" s="330">
        <v>23</v>
      </c>
      <c r="G12" s="331">
        <v>2.7946537059538274E-2</v>
      </c>
      <c r="H12" s="330">
        <v>5</v>
      </c>
      <c r="I12" s="494">
        <v>1.3513513513513514E-2</v>
      </c>
      <c r="J12" s="330">
        <v>65</v>
      </c>
      <c r="K12" s="331">
        <v>2.3465703971119134E-2</v>
      </c>
      <c r="L12" s="330">
        <v>14</v>
      </c>
      <c r="M12" s="331">
        <v>1.6317016317016316E-2</v>
      </c>
      <c r="N12" s="330">
        <v>0</v>
      </c>
      <c r="O12" s="332">
        <v>0</v>
      </c>
    </row>
    <row r="13" spans="1:15" s="34" customFormat="1" ht="13.2" customHeight="1" x14ac:dyDescent="0.3">
      <c r="A13" s="329" t="s">
        <v>108</v>
      </c>
      <c r="B13" s="330">
        <v>162</v>
      </c>
      <c r="C13" s="494">
        <v>4.361873990306947E-2</v>
      </c>
      <c r="D13" s="330">
        <v>94</v>
      </c>
      <c r="E13" s="331">
        <v>3.7286790955969852E-2</v>
      </c>
      <c r="F13" s="330">
        <v>56</v>
      </c>
      <c r="G13" s="331">
        <v>6.8043742405832316E-2</v>
      </c>
      <c r="H13" s="330">
        <v>12</v>
      </c>
      <c r="I13" s="494">
        <v>3.2432432432432434E-2</v>
      </c>
      <c r="J13" s="330">
        <v>129</v>
      </c>
      <c r="K13" s="331">
        <v>4.657039711191336E-2</v>
      </c>
      <c r="L13" s="330">
        <v>31</v>
      </c>
      <c r="M13" s="331">
        <v>3.6130536130536128E-2</v>
      </c>
      <c r="N13" s="330">
        <v>2</v>
      </c>
      <c r="O13" s="332">
        <v>2.3255813953488372E-2</v>
      </c>
    </row>
    <row r="14" spans="1:15" s="34" customFormat="1" ht="13.2" customHeight="1" x14ac:dyDescent="0.3">
      <c r="A14" s="329" t="s">
        <v>109</v>
      </c>
      <c r="B14" s="330">
        <v>86</v>
      </c>
      <c r="C14" s="494">
        <v>2.3155627355950458E-2</v>
      </c>
      <c r="D14" s="330">
        <v>46</v>
      </c>
      <c r="E14" s="331">
        <v>1.8246727489091629E-2</v>
      </c>
      <c r="F14" s="330">
        <v>36</v>
      </c>
      <c r="G14" s="331">
        <v>4.374240583232078E-2</v>
      </c>
      <c r="H14" s="330">
        <v>4</v>
      </c>
      <c r="I14" s="494">
        <v>1.0810810810810811E-2</v>
      </c>
      <c r="J14" s="330">
        <v>71</v>
      </c>
      <c r="K14" s="331">
        <v>2.5631768953068592E-2</v>
      </c>
      <c r="L14" s="330">
        <v>14</v>
      </c>
      <c r="M14" s="331">
        <v>1.6317016317016316E-2</v>
      </c>
      <c r="N14" s="330">
        <v>1</v>
      </c>
      <c r="O14" s="332">
        <v>1.1627906976744186E-2</v>
      </c>
    </row>
    <row r="15" spans="1:15" s="34" customFormat="1" ht="13.2" customHeight="1" x14ac:dyDescent="0.3">
      <c r="A15" s="329" t="s">
        <v>110</v>
      </c>
      <c r="B15" s="330">
        <v>195</v>
      </c>
      <c r="C15" s="494">
        <v>5.2504038772213248E-2</v>
      </c>
      <c r="D15" s="330">
        <v>123</v>
      </c>
      <c r="E15" s="331">
        <v>4.8790162633875443E-2</v>
      </c>
      <c r="F15" s="330">
        <v>57</v>
      </c>
      <c r="G15" s="331">
        <v>6.9258809234507904E-2</v>
      </c>
      <c r="H15" s="330">
        <v>15</v>
      </c>
      <c r="I15" s="494">
        <v>4.0540540540540543E-2</v>
      </c>
      <c r="J15" s="330">
        <v>150</v>
      </c>
      <c r="K15" s="331">
        <v>5.4151624548736461E-2</v>
      </c>
      <c r="L15" s="330">
        <v>43</v>
      </c>
      <c r="M15" s="331">
        <v>5.011655011655012E-2</v>
      </c>
      <c r="N15" s="330">
        <v>2</v>
      </c>
      <c r="O15" s="332">
        <v>2.3255813953488372E-2</v>
      </c>
    </row>
    <row r="16" spans="1:15" s="34" customFormat="1" ht="13.2" customHeight="1" x14ac:dyDescent="0.3">
      <c r="A16" s="329" t="s">
        <v>111</v>
      </c>
      <c r="B16" s="330">
        <v>84</v>
      </c>
      <c r="C16" s="494">
        <v>2.2617124394184167E-2</v>
      </c>
      <c r="D16" s="330">
        <v>51</v>
      </c>
      <c r="E16" s="331">
        <v>2.023006743355811E-2</v>
      </c>
      <c r="F16" s="330">
        <v>29</v>
      </c>
      <c r="G16" s="331">
        <v>3.5236938031591739E-2</v>
      </c>
      <c r="H16" s="330">
        <v>4</v>
      </c>
      <c r="I16" s="494">
        <v>1.0810810810810811E-2</v>
      </c>
      <c r="J16" s="330">
        <v>70</v>
      </c>
      <c r="K16" s="331">
        <v>2.5270758122743681E-2</v>
      </c>
      <c r="L16" s="330">
        <v>13</v>
      </c>
      <c r="M16" s="331">
        <v>1.5151515151515152E-2</v>
      </c>
      <c r="N16" s="330">
        <v>1</v>
      </c>
      <c r="O16" s="332">
        <v>1.1627906976744186E-2</v>
      </c>
    </row>
    <row r="17" spans="1:15" s="34" customFormat="1" ht="13.2" customHeight="1" x14ac:dyDescent="0.3">
      <c r="A17" s="329" t="s">
        <v>112</v>
      </c>
      <c r="B17" s="330">
        <v>197</v>
      </c>
      <c r="C17" s="494">
        <v>5.3042541733979535E-2</v>
      </c>
      <c r="D17" s="330">
        <v>113</v>
      </c>
      <c r="E17" s="331">
        <v>4.4823482744942481E-2</v>
      </c>
      <c r="F17" s="330">
        <v>68</v>
      </c>
      <c r="G17" s="331">
        <v>8.2624544349939252E-2</v>
      </c>
      <c r="H17" s="330">
        <v>16</v>
      </c>
      <c r="I17" s="494">
        <v>4.3243243243243246E-2</v>
      </c>
      <c r="J17" s="330">
        <v>161</v>
      </c>
      <c r="K17" s="331">
        <v>5.812274368231047E-2</v>
      </c>
      <c r="L17" s="330">
        <v>35</v>
      </c>
      <c r="M17" s="331">
        <v>4.0792540792540792E-2</v>
      </c>
      <c r="N17" s="330">
        <v>1</v>
      </c>
      <c r="O17" s="332">
        <v>1.1627906976744186E-2</v>
      </c>
    </row>
    <row r="18" spans="1:15" s="34" customFormat="1" ht="13.2" customHeight="1" x14ac:dyDescent="0.3">
      <c r="A18" s="329" t="s">
        <v>113</v>
      </c>
      <c r="B18" s="330">
        <v>800</v>
      </c>
      <c r="C18" s="494">
        <v>0.2154011847065159</v>
      </c>
      <c r="D18" s="330">
        <v>580</v>
      </c>
      <c r="E18" s="331">
        <v>0.23006743355811185</v>
      </c>
      <c r="F18" s="330">
        <v>94</v>
      </c>
      <c r="G18" s="331">
        <v>0.11421628189550426</v>
      </c>
      <c r="H18" s="330">
        <v>126</v>
      </c>
      <c r="I18" s="494">
        <v>0.34054054054054056</v>
      </c>
      <c r="J18" s="330">
        <v>572</v>
      </c>
      <c r="K18" s="331">
        <v>0.20649819494584837</v>
      </c>
      <c r="L18" s="330">
        <v>190</v>
      </c>
      <c r="M18" s="331">
        <v>0.22144522144522144</v>
      </c>
      <c r="N18" s="330">
        <v>38</v>
      </c>
      <c r="O18" s="332">
        <v>0.44186046511627908</v>
      </c>
    </row>
    <row r="19" spans="1:15" s="34" customFormat="1" ht="13.2" customHeight="1" x14ac:dyDescent="0.3">
      <c r="A19" s="329" t="s">
        <v>114</v>
      </c>
      <c r="B19" s="330">
        <v>56</v>
      </c>
      <c r="C19" s="494">
        <v>1.5078082929456112E-2</v>
      </c>
      <c r="D19" s="330">
        <v>32</v>
      </c>
      <c r="E19" s="331">
        <v>1.2693375644585482E-2</v>
      </c>
      <c r="F19" s="330">
        <v>22</v>
      </c>
      <c r="G19" s="331">
        <v>2.6731470230862697E-2</v>
      </c>
      <c r="H19" s="330">
        <v>2</v>
      </c>
      <c r="I19" s="494">
        <v>5.4054054054054057E-3</v>
      </c>
      <c r="J19" s="330">
        <v>47</v>
      </c>
      <c r="K19" s="331">
        <v>1.696750902527076E-2</v>
      </c>
      <c r="L19" s="330">
        <v>8</v>
      </c>
      <c r="M19" s="331">
        <v>9.324009324009324E-3</v>
      </c>
      <c r="N19" s="330">
        <v>1</v>
      </c>
      <c r="O19" s="332">
        <v>1.1627906976744186E-2</v>
      </c>
    </row>
    <row r="20" spans="1:15" s="34" customFormat="1" ht="13.2" customHeight="1" x14ac:dyDescent="0.3">
      <c r="A20" s="329" t="s">
        <v>115</v>
      </c>
      <c r="B20" s="330">
        <v>528</v>
      </c>
      <c r="C20" s="494">
        <v>0.1421647819063005</v>
      </c>
      <c r="D20" s="330">
        <v>374</v>
      </c>
      <c r="E20" s="331">
        <v>0.14835382784609283</v>
      </c>
      <c r="F20" s="330">
        <v>85</v>
      </c>
      <c r="G20" s="331">
        <v>0.10328068043742406</v>
      </c>
      <c r="H20" s="330">
        <v>69</v>
      </c>
      <c r="I20" s="494">
        <v>0.1864864864864865</v>
      </c>
      <c r="J20" s="330">
        <v>370</v>
      </c>
      <c r="K20" s="331">
        <v>0.13357400722021662</v>
      </c>
      <c r="L20" s="330">
        <v>140</v>
      </c>
      <c r="M20" s="331">
        <v>0.16317016317016317</v>
      </c>
      <c r="N20" s="330">
        <v>18</v>
      </c>
      <c r="O20" s="332">
        <v>0.20930232558139536</v>
      </c>
    </row>
    <row r="21" spans="1:15" s="34" customFormat="1" ht="13.2" customHeight="1" x14ac:dyDescent="0.3">
      <c r="A21" s="329" t="s">
        <v>116</v>
      </c>
      <c r="B21" s="330">
        <v>166</v>
      </c>
      <c r="C21" s="494">
        <v>4.4695745826602046E-2</v>
      </c>
      <c r="D21" s="330">
        <v>108</v>
      </c>
      <c r="E21" s="331">
        <v>4.2840142800476003E-2</v>
      </c>
      <c r="F21" s="330">
        <v>47</v>
      </c>
      <c r="G21" s="331">
        <v>5.7108140947752128E-2</v>
      </c>
      <c r="H21" s="330">
        <v>11</v>
      </c>
      <c r="I21" s="494">
        <v>2.9729729729729731E-2</v>
      </c>
      <c r="J21" s="330">
        <v>131</v>
      </c>
      <c r="K21" s="331">
        <v>4.7292418772563176E-2</v>
      </c>
      <c r="L21" s="330">
        <v>33</v>
      </c>
      <c r="M21" s="331">
        <v>3.8461538461538464E-2</v>
      </c>
      <c r="N21" s="330">
        <v>2</v>
      </c>
      <c r="O21" s="332">
        <v>2.3255813953488372E-2</v>
      </c>
    </row>
    <row r="22" spans="1:15" s="34" customFormat="1" ht="13.2" customHeight="1" x14ac:dyDescent="0.3">
      <c r="A22" s="329" t="s">
        <v>117</v>
      </c>
      <c r="B22" s="330">
        <v>220</v>
      </c>
      <c r="C22" s="494">
        <v>5.9235325794291867E-2</v>
      </c>
      <c r="D22" s="330">
        <v>161</v>
      </c>
      <c r="E22" s="331">
        <v>6.3863546211820707E-2</v>
      </c>
      <c r="F22" s="330">
        <v>38</v>
      </c>
      <c r="G22" s="331">
        <v>4.6172539489671933E-2</v>
      </c>
      <c r="H22" s="330">
        <v>21</v>
      </c>
      <c r="I22" s="494">
        <v>5.675675675675676E-2</v>
      </c>
      <c r="J22" s="330">
        <v>164</v>
      </c>
      <c r="K22" s="331">
        <v>5.92057761732852E-2</v>
      </c>
      <c r="L22" s="330">
        <v>54</v>
      </c>
      <c r="M22" s="331">
        <v>6.2937062937062943E-2</v>
      </c>
      <c r="N22" s="330">
        <v>2</v>
      </c>
      <c r="O22" s="332">
        <v>2.3255813953488372E-2</v>
      </c>
    </row>
    <row r="23" spans="1:15" s="34" customFormat="1" ht="13.2" customHeight="1" x14ac:dyDescent="0.3">
      <c r="A23" s="329" t="s">
        <v>118</v>
      </c>
      <c r="B23" s="330">
        <v>84</v>
      </c>
      <c r="C23" s="494">
        <v>2.2617124394184167E-2</v>
      </c>
      <c r="D23" s="330">
        <v>59</v>
      </c>
      <c r="E23" s="331">
        <v>2.3403411344704483E-2</v>
      </c>
      <c r="F23" s="330">
        <v>19</v>
      </c>
      <c r="G23" s="331">
        <v>2.3086269744835967E-2</v>
      </c>
      <c r="H23" s="330">
        <v>6</v>
      </c>
      <c r="I23" s="494">
        <v>1.6216216216216217E-2</v>
      </c>
      <c r="J23" s="330">
        <v>61</v>
      </c>
      <c r="K23" s="331">
        <v>2.2021660649819495E-2</v>
      </c>
      <c r="L23" s="330">
        <v>21</v>
      </c>
      <c r="M23" s="331">
        <v>2.4475524475524476E-2</v>
      </c>
      <c r="N23" s="330">
        <v>2</v>
      </c>
      <c r="O23" s="332">
        <v>2.3255813953488372E-2</v>
      </c>
    </row>
    <row r="24" spans="1:15" s="34" customFormat="1" ht="13.2" customHeight="1" x14ac:dyDescent="0.3">
      <c r="A24" s="329" t="s">
        <v>119</v>
      </c>
      <c r="B24" s="330">
        <v>88</v>
      </c>
      <c r="C24" s="494">
        <v>2.3694130317716746E-2</v>
      </c>
      <c r="D24" s="330">
        <v>57</v>
      </c>
      <c r="E24" s="331">
        <v>2.2610075366917889E-2</v>
      </c>
      <c r="F24" s="330">
        <v>26</v>
      </c>
      <c r="G24" s="331">
        <v>3.1591737545565005E-2</v>
      </c>
      <c r="H24" s="330">
        <v>5</v>
      </c>
      <c r="I24" s="494">
        <v>1.3513513513513514E-2</v>
      </c>
      <c r="J24" s="330">
        <v>68</v>
      </c>
      <c r="K24" s="331">
        <v>2.4548736462093861E-2</v>
      </c>
      <c r="L24" s="330">
        <v>18</v>
      </c>
      <c r="M24" s="331">
        <v>2.097902097902098E-2</v>
      </c>
      <c r="N24" s="330">
        <v>2</v>
      </c>
      <c r="O24" s="332">
        <v>2.3255813953488372E-2</v>
      </c>
    </row>
    <row r="25" spans="1:15" s="34" customFormat="1" ht="13.2" customHeight="1" x14ac:dyDescent="0.3">
      <c r="A25" s="329" t="s">
        <v>120</v>
      </c>
      <c r="B25" s="330">
        <v>151</v>
      </c>
      <c r="C25" s="494">
        <v>4.0656973613354873E-2</v>
      </c>
      <c r="D25" s="330">
        <v>97</v>
      </c>
      <c r="E25" s="331">
        <v>3.8476794922649743E-2</v>
      </c>
      <c r="F25" s="330">
        <v>47</v>
      </c>
      <c r="G25" s="331">
        <v>5.7108140947752128E-2</v>
      </c>
      <c r="H25" s="330">
        <v>7</v>
      </c>
      <c r="I25" s="494">
        <v>1.891891891891892E-2</v>
      </c>
      <c r="J25" s="330">
        <v>114</v>
      </c>
      <c r="K25" s="331">
        <v>4.1155234657039713E-2</v>
      </c>
      <c r="L25" s="330">
        <v>35</v>
      </c>
      <c r="M25" s="331">
        <v>4.0792540792540792E-2</v>
      </c>
      <c r="N25" s="330">
        <v>2</v>
      </c>
      <c r="O25" s="332">
        <v>2.3255813953488372E-2</v>
      </c>
    </row>
    <row r="26" spans="1:15" s="34" customFormat="1" ht="13.2" customHeight="1" x14ac:dyDescent="0.3">
      <c r="A26" s="329" t="s">
        <v>121</v>
      </c>
      <c r="B26" s="330">
        <v>84</v>
      </c>
      <c r="C26" s="494">
        <v>2.2617124394184167E-2</v>
      </c>
      <c r="D26" s="330">
        <v>80</v>
      </c>
      <c r="E26" s="331">
        <v>3.1733439111463702E-2</v>
      </c>
      <c r="F26" s="330">
        <v>2</v>
      </c>
      <c r="G26" s="331">
        <v>2.4301336573511541E-3</v>
      </c>
      <c r="H26" s="330">
        <v>2</v>
      </c>
      <c r="I26" s="494">
        <v>5.4054054054054057E-3</v>
      </c>
      <c r="J26" s="330">
        <v>49</v>
      </c>
      <c r="K26" s="331">
        <v>1.7689530685920579E-2</v>
      </c>
      <c r="L26" s="330">
        <v>35</v>
      </c>
      <c r="M26" s="331">
        <v>4.0792540792540792E-2</v>
      </c>
      <c r="N26" s="330">
        <v>0</v>
      </c>
      <c r="O26" s="332">
        <v>0</v>
      </c>
    </row>
    <row r="27" spans="1:15" s="34" customFormat="1" ht="13.2" customHeight="1" x14ac:dyDescent="0.3">
      <c r="A27" s="329" t="s">
        <v>122</v>
      </c>
      <c r="B27" s="330">
        <v>24</v>
      </c>
      <c r="C27" s="494">
        <v>6.462035541195477E-3</v>
      </c>
      <c r="D27" s="330">
        <v>16</v>
      </c>
      <c r="E27" s="331">
        <v>6.346687822292741E-3</v>
      </c>
      <c r="F27" s="330">
        <v>5</v>
      </c>
      <c r="G27" s="331">
        <v>6.0753341433778859E-3</v>
      </c>
      <c r="H27" s="330">
        <v>3</v>
      </c>
      <c r="I27" s="494">
        <v>8.1081081081081086E-3</v>
      </c>
      <c r="J27" s="330">
        <v>17</v>
      </c>
      <c r="K27" s="331">
        <v>6.1371841155234653E-3</v>
      </c>
      <c r="L27" s="330">
        <v>7</v>
      </c>
      <c r="M27" s="331">
        <v>8.1585081585081581E-3</v>
      </c>
      <c r="N27" s="330">
        <v>0</v>
      </c>
      <c r="O27" s="332">
        <v>0</v>
      </c>
    </row>
    <row r="28" spans="1:15" s="34" customFormat="1" ht="13.2" customHeight="1" x14ac:dyDescent="0.3">
      <c r="A28" s="329" t="s">
        <v>123</v>
      </c>
      <c r="B28" s="330">
        <v>24</v>
      </c>
      <c r="C28" s="494">
        <v>6.462035541195477E-3</v>
      </c>
      <c r="D28" s="330">
        <v>20</v>
      </c>
      <c r="E28" s="331">
        <v>7.9333597778659254E-3</v>
      </c>
      <c r="F28" s="330">
        <v>2</v>
      </c>
      <c r="G28" s="331">
        <v>2.4301336573511541E-3</v>
      </c>
      <c r="H28" s="330">
        <v>2</v>
      </c>
      <c r="I28" s="494">
        <v>5.4054054054054057E-3</v>
      </c>
      <c r="J28" s="330">
        <v>18</v>
      </c>
      <c r="K28" s="331">
        <v>6.4981949458483759E-3</v>
      </c>
      <c r="L28" s="330">
        <v>6</v>
      </c>
      <c r="M28" s="331">
        <v>6.993006993006993E-3</v>
      </c>
      <c r="N28" s="330">
        <v>0</v>
      </c>
      <c r="O28" s="332">
        <v>0</v>
      </c>
    </row>
    <row r="29" spans="1:15" s="34" customFormat="1" ht="13.2" customHeight="1" x14ac:dyDescent="0.3">
      <c r="A29" s="329" t="s">
        <v>124</v>
      </c>
      <c r="B29" s="330">
        <v>61</v>
      </c>
      <c r="C29" s="494">
        <v>1.6424340333871836E-2</v>
      </c>
      <c r="D29" s="330">
        <v>38</v>
      </c>
      <c r="E29" s="331">
        <v>1.507338357794526E-2</v>
      </c>
      <c r="F29" s="330">
        <v>12</v>
      </c>
      <c r="G29" s="331">
        <v>1.4580801944106925E-2</v>
      </c>
      <c r="H29" s="330">
        <v>11</v>
      </c>
      <c r="I29" s="494">
        <v>2.9729729729729731E-2</v>
      </c>
      <c r="J29" s="330">
        <v>42</v>
      </c>
      <c r="K29" s="331">
        <v>1.516245487364621E-2</v>
      </c>
      <c r="L29" s="330">
        <v>18</v>
      </c>
      <c r="M29" s="331">
        <v>2.097902097902098E-2</v>
      </c>
      <c r="N29" s="330">
        <v>1</v>
      </c>
      <c r="O29" s="332">
        <v>1.1627906976744186E-2</v>
      </c>
    </row>
    <row r="30" spans="1:15" s="34" customFormat="1" ht="13.2" customHeight="1" x14ac:dyDescent="0.3">
      <c r="A30" s="430" t="s">
        <v>311</v>
      </c>
      <c r="B30" s="341">
        <v>4</v>
      </c>
      <c r="C30" s="496">
        <v>1.0770059235325794E-3</v>
      </c>
      <c r="D30" s="341">
        <v>4</v>
      </c>
      <c r="E30" s="342">
        <v>1.5866719555731853E-3</v>
      </c>
      <c r="F30" s="341">
        <v>0</v>
      </c>
      <c r="G30" s="342">
        <v>0</v>
      </c>
      <c r="H30" s="341">
        <v>0</v>
      </c>
      <c r="I30" s="496">
        <v>0</v>
      </c>
      <c r="J30" s="341">
        <v>3</v>
      </c>
      <c r="K30" s="342">
        <v>1.0830324909747292E-3</v>
      </c>
      <c r="L30" s="341">
        <v>1</v>
      </c>
      <c r="M30" s="342">
        <v>1.1655011655011655E-3</v>
      </c>
      <c r="N30" s="341">
        <v>0</v>
      </c>
      <c r="O30" s="343">
        <v>0</v>
      </c>
    </row>
    <row r="31" spans="1:15" ht="13.2" customHeight="1" x14ac:dyDescent="0.3">
      <c r="A31" s="497" t="s">
        <v>17</v>
      </c>
      <c r="B31" s="498"/>
      <c r="C31" s="498"/>
      <c r="D31" s="498"/>
      <c r="E31" s="498"/>
      <c r="F31" s="498"/>
      <c r="G31" s="498"/>
      <c r="H31" s="498"/>
      <c r="I31" s="498"/>
      <c r="J31" s="498"/>
      <c r="K31" s="498"/>
      <c r="L31" s="498"/>
      <c r="M31" s="498"/>
      <c r="N31" s="498"/>
      <c r="O31" s="498"/>
    </row>
    <row r="32" spans="1:15" ht="13.2" customHeight="1" x14ac:dyDescent="0.3">
      <c r="A32" s="559" t="s">
        <v>373</v>
      </c>
      <c r="B32" s="559"/>
      <c r="C32" s="559"/>
      <c r="D32" s="559"/>
      <c r="E32" s="559"/>
    </row>
    <row r="33" spans="1:1" s="1" customFormat="1" ht="10.199999999999999" x14ac:dyDescent="0.2">
      <c r="A33" s="5"/>
    </row>
  </sheetData>
  <mergeCells count="9">
    <mergeCell ref="A2:O2"/>
    <mergeCell ref="J4:K4"/>
    <mergeCell ref="L4:M4"/>
    <mergeCell ref="N4:O4"/>
    <mergeCell ref="A32:E32"/>
    <mergeCell ref="B4:C4"/>
    <mergeCell ref="D4:E4"/>
    <mergeCell ref="F4:G4"/>
    <mergeCell ref="H4:I4"/>
  </mergeCells>
  <hyperlinks>
    <hyperlink ref="A2:O2" location="Índice!A1" display="Tabela 22 - Número de balcões por distrito, por dimensão origem/forma de representação legal, a 31 de dezembro de 2017 (1)"/>
  </hyperlinks>
  <pageMargins left="0.70866141732283472" right="0.70866141732283472" top="0.74803149606299213" bottom="0.74803149606299213" header="0.31496062992125984" footer="0.31496062992125984"/>
  <pageSetup paperSize="9" scale="75" orientation="landscape" verticalDpi="36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workbookViewId="0">
      <selection activeCell="G25" sqref="G25"/>
    </sheetView>
  </sheetViews>
  <sheetFormatPr defaultColWidth="9.33203125" defaultRowHeight="14.4" x14ac:dyDescent="0.3"/>
  <cols>
    <col min="1" max="1" width="31" style="2" customWidth="1"/>
    <col min="2" max="9" width="10.6640625" style="2" customWidth="1"/>
    <col min="10" max="16384" width="9.33203125" style="2"/>
  </cols>
  <sheetData>
    <row r="1" spans="1:11" s="34" customFormat="1" ht="13.2" customHeight="1" x14ac:dyDescent="0.3"/>
    <row r="2" spans="1:11" s="34" customFormat="1" ht="13.2" customHeight="1" x14ac:dyDescent="0.3">
      <c r="A2" s="565" t="s">
        <v>464</v>
      </c>
      <c r="B2" s="565"/>
      <c r="C2" s="565"/>
      <c r="D2" s="565"/>
      <c r="E2" s="565"/>
      <c r="F2" s="565"/>
      <c r="G2" s="565"/>
      <c r="H2" s="565"/>
      <c r="I2" s="565"/>
    </row>
    <row r="3" spans="1:11" s="34" customFormat="1" ht="13.2" customHeight="1" x14ac:dyDescent="0.3"/>
    <row r="4" spans="1:11" s="34" customFormat="1" ht="13.2" customHeight="1" x14ac:dyDescent="0.3">
      <c r="A4" s="323"/>
      <c r="B4" s="570">
        <v>2017</v>
      </c>
      <c r="C4" s="571"/>
      <c r="D4" s="570">
        <v>2018</v>
      </c>
      <c r="E4" s="571"/>
      <c r="F4" s="570">
        <v>2019</v>
      </c>
      <c r="G4" s="571"/>
      <c r="H4" s="570">
        <v>2020</v>
      </c>
      <c r="I4" s="573"/>
    </row>
    <row r="5" spans="1:11" s="34" customFormat="1" ht="13.2" customHeight="1" x14ac:dyDescent="0.3">
      <c r="A5" s="324" t="s">
        <v>101</v>
      </c>
      <c r="B5" s="424"/>
      <c r="C5" s="431"/>
      <c r="D5" s="424"/>
      <c r="E5" s="426"/>
      <c r="F5" s="424"/>
      <c r="G5" s="426"/>
      <c r="H5" s="424"/>
      <c r="I5" s="432"/>
    </row>
    <row r="6" spans="1:11" s="34" customFormat="1" ht="13.2" customHeight="1" x14ac:dyDescent="0.3">
      <c r="A6" s="329" t="s">
        <v>6</v>
      </c>
      <c r="B6" s="347">
        <v>4326</v>
      </c>
      <c r="C6" s="331">
        <v>1</v>
      </c>
      <c r="D6" s="330">
        <v>4033</v>
      </c>
      <c r="E6" s="331">
        <v>1</v>
      </c>
      <c r="F6" s="330">
        <v>3931</v>
      </c>
      <c r="G6" s="331">
        <v>1</v>
      </c>
      <c r="H6" s="330">
        <v>3714</v>
      </c>
      <c r="I6" s="332">
        <v>1.0000000000000002</v>
      </c>
      <c r="J6" s="514"/>
      <c r="K6" s="514"/>
    </row>
    <row r="7" spans="1:11" s="34" customFormat="1" ht="13.2" customHeight="1" x14ac:dyDescent="0.3">
      <c r="A7" s="324" t="s">
        <v>102</v>
      </c>
      <c r="B7" s="424"/>
      <c r="C7" s="327"/>
      <c r="D7" s="325"/>
      <c r="E7" s="327"/>
      <c r="F7" s="325"/>
      <c r="G7" s="327"/>
      <c r="H7" s="325"/>
      <c r="I7" s="328"/>
    </row>
    <row r="8" spans="1:11" s="34" customFormat="1" ht="13.2" customHeight="1" x14ac:dyDescent="0.3">
      <c r="A8" s="329" t="s">
        <v>103</v>
      </c>
      <c r="B8" s="347">
        <v>287</v>
      </c>
      <c r="C8" s="331">
        <v>6.7343042071197415E-2</v>
      </c>
      <c r="D8" s="330">
        <v>267</v>
      </c>
      <c r="E8" s="331">
        <v>6.6203818497396483E-2</v>
      </c>
      <c r="F8" s="330">
        <v>261</v>
      </c>
      <c r="G8" s="331">
        <v>6.6395319257186461E-2</v>
      </c>
      <c r="H8" s="330">
        <v>244</v>
      </c>
      <c r="I8" s="332">
        <v>6.5697361335487342E-2</v>
      </c>
    </row>
    <row r="9" spans="1:11" s="34" customFormat="1" ht="13.2" customHeight="1" x14ac:dyDescent="0.3">
      <c r="A9" s="329" t="s">
        <v>104</v>
      </c>
      <c r="B9" s="347">
        <v>76</v>
      </c>
      <c r="C9" s="331">
        <v>1.756819232547388E-2</v>
      </c>
      <c r="D9" s="330">
        <v>71</v>
      </c>
      <c r="E9" s="331">
        <v>1.760476072402678E-2</v>
      </c>
      <c r="F9" s="330">
        <v>72</v>
      </c>
      <c r="G9" s="331">
        <v>1.8315950139913509E-2</v>
      </c>
      <c r="H9" s="330">
        <v>71</v>
      </c>
      <c r="I9" s="332">
        <v>1.9116855142703285E-2</v>
      </c>
    </row>
    <row r="10" spans="1:11" s="34" customFormat="1" ht="13.2" customHeight="1" x14ac:dyDescent="0.3">
      <c r="A10" s="329" t="s">
        <v>105</v>
      </c>
      <c r="B10" s="347">
        <v>280</v>
      </c>
      <c r="C10" s="331">
        <v>6.4724919093851127E-2</v>
      </c>
      <c r="D10" s="330">
        <v>254</v>
      </c>
      <c r="E10" s="331">
        <v>6.2980411604264819E-2</v>
      </c>
      <c r="F10" s="330">
        <v>260</v>
      </c>
      <c r="G10" s="331">
        <v>6.6140931060798783E-2</v>
      </c>
      <c r="H10" s="330">
        <v>237</v>
      </c>
      <c r="I10" s="332">
        <v>6.3812600969305328E-2</v>
      </c>
    </row>
    <row r="11" spans="1:11" s="34" customFormat="1" ht="13.2" customHeight="1" x14ac:dyDescent="0.3">
      <c r="A11" s="329" t="s">
        <v>106</v>
      </c>
      <c r="B11" s="347">
        <v>74</v>
      </c>
      <c r="C11" s="331">
        <v>1.7105871474803514E-2</v>
      </c>
      <c r="D11" s="330">
        <v>70</v>
      </c>
      <c r="E11" s="331">
        <v>1.7356806347632037E-2</v>
      </c>
      <c r="F11" s="330">
        <v>71</v>
      </c>
      <c r="G11" s="331">
        <v>1.806156194352582E-2</v>
      </c>
      <c r="H11" s="330">
        <v>69</v>
      </c>
      <c r="I11" s="332">
        <v>1.8578352180936994E-2</v>
      </c>
    </row>
    <row r="12" spans="1:11" s="34" customFormat="1" ht="13.2" customHeight="1" x14ac:dyDescent="0.3">
      <c r="A12" s="329" t="s">
        <v>107</v>
      </c>
      <c r="B12" s="347">
        <v>87</v>
      </c>
      <c r="C12" s="331">
        <v>2.0110957004160889E-2</v>
      </c>
      <c r="D12" s="330">
        <v>80</v>
      </c>
      <c r="E12" s="331">
        <v>1.983635011157947E-2</v>
      </c>
      <c r="F12" s="330">
        <v>82</v>
      </c>
      <c r="G12" s="331">
        <v>2.0859832103790384E-2</v>
      </c>
      <c r="H12" s="330">
        <v>79</v>
      </c>
      <c r="I12" s="332">
        <v>2.1270866989768444E-2</v>
      </c>
    </row>
    <row r="13" spans="1:11" s="34" customFormat="1" ht="13.2" customHeight="1" x14ac:dyDescent="0.3">
      <c r="A13" s="329" t="s">
        <v>108</v>
      </c>
      <c r="B13" s="347">
        <v>191</v>
      </c>
      <c r="C13" s="331">
        <v>4.4151641239019879E-2</v>
      </c>
      <c r="D13" s="330">
        <v>172</v>
      </c>
      <c r="E13" s="331">
        <v>4.2648152739895862E-2</v>
      </c>
      <c r="F13" s="330">
        <v>167</v>
      </c>
      <c r="G13" s="331">
        <v>4.2482828796743831E-2</v>
      </c>
      <c r="H13" s="330">
        <v>162</v>
      </c>
      <c r="I13" s="332">
        <v>4.361873990306947E-2</v>
      </c>
    </row>
    <row r="14" spans="1:11" s="34" customFormat="1" ht="13.2" customHeight="1" x14ac:dyDescent="0.3">
      <c r="A14" s="329" t="s">
        <v>109</v>
      </c>
      <c r="B14" s="347">
        <v>99</v>
      </c>
      <c r="C14" s="331">
        <v>2.2884882108183079E-2</v>
      </c>
      <c r="D14" s="330">
        <v>93</v>
      </c>
      <c r="E14" s="331">
        <v>2.3059757004711134E-2</v>
      </c>
      <c r="F14" s="330">
        <v>89</v>
      </c>
      <c r="G14" s="331">
        <v>2.2640549478504197E-2</v>
      </c>
      <c r="H14" s="330">
        <v>86</v>
      </c>
      <c r="I14" s="332">
        <v>2.3155627355950458E-2</v>
      </c>
    </row>
    <row r="15" spans="1:11" s="34" customFormat="1" ht="13.2" customHeight="1" x14ac:dyDescent="0.3">
      <c r="A15" s="329" t="s">
        <v>110</v>
      </c>
      <c r="B15" s="347">
        <v>229</v>
      </c>
      <c r="C15" s="331">
        <v>5.2935737401756819E-2</v>
      </c>
      <c r="D15" s="330">
        <v>213</v>
      </c>
      <c r="E15" s="331">
        <v>5.281428217208034E-2</v>
      </c>
      <c r="F15" s="330">
        <v>206</v>
      </c>
      <c r="G15" s="331">
        <v>5.2403968455863648E-2</v>
      </c>
      <c r="H15" s="330">
        <v>195</v>
      </c>
      <c r="I15" s="332">
        <v>5.2504038772213248E-2</v>
      </c>
    </row>
    <row r="16" spans="1:11" s="34" customFormat="1" ht="13.2" customHeight="1" x14ac:dyDescent="0.3">
      <c r="A16" s="329" t="s">
        <v>111</v>
      </c>
      <c r="B16" s="347">
        <v>86</v>
      </c>
      <c r="C16" s="331">
        <v>1.9879796578825704E-2</v>
      </c>
      <c r="D16" s="330">
        <v>84</v>
      </c>
      <c r="E16" s="331">
        <v>2.0828167617158444E-2</v>
      </c>
      <c r="F16" s="330">
        <v>86</v>
      </c>
      <c r="G16" s="331">
        <v>2.1877384889341135E-2</v>
      </c>
      <c r="H16" s="330">
        <v>84</v>
      </c>
      <c r="I16" s="332">
        <v>2.2617124394184167E-2</v>
      </c>
    </row>
    <row r="17" spans="1:10" s="34" customFormat="1" ht="13.2" customHeight="1" x14ac:dyDescent="0.3">
      <c r="A17" s="329" t="s">
        <v>112</v>
      </c>
      <c r="B17" s="347">
        <v>230</v>
      </c>
      <c r="C17" s="331">
        <v>5.3166897827092004E-2</v>
      </c>
      <c r="D17" s="330">
        <v>213</v>
      </c>
      <c r="E17" s="331">
        <v>5.3814282172080341E-2</v>
      </c>
      <c r="F17" s="330">
        <v>205</v>
      </c>
      <c r="G17" s="331">
        <v>5.2149580259475962E-2</v>
      </c>
      <c r="H17" s="330">
        <v>197</v>
      </c>
      <c r="I17" s="332">
        <v>5.3042541733979535E-2</v>
      </c>
    </row>
    <row r="18" spans="1:10" s="34" customFormat="1" ht="13.2" customHeight="1" x14ac:dyDescent="0.3">
      <c r="A18" s="329" t="s">
        <v>113</v>
      </c>
      <c r="B18" s="347">
        <v>973</v>
      </c>
      <c r="C18" s="331">
        <v>0.22491909385113268</v>
      </c>
      <c r="D18" s="330">
        <v>863</v>
      </c>
      <c r="E18" s="331">
        <v>0.21398462682866354</v>
      </c>
      <c r="F18" s="330">
        <v>851</v>
      </c>
      <c r="G18" s="331">
        <v>0.21648435512592215</v>
      </c>
      <c r="H18" s="330">
        <v>800</v>
      </c>
      <c r="I18" s="332">
        <v>0.2154011847065159</v>
      </c>
      <c r="J18" s="514"/>
    </row>
    <row r="19" spans="1:10" s="34" customFormat="1" ht="13.2" customHeight="1" x14ac:dyDescent="0.3">
      <c r="A19" s="329" t="s">
        <v>114</v>
      </c>
      <c r="B19" s="347">
        <v>67</v>
      </c>
      <c r="C19" s="331">
        <v>1.5487748497457236E-2</v>
      </c>
      <c r="D19" s="330">
        <v>64</v>
      </c>
      <c r="E19" s="331">
        <v>1.5869080089263576E-2</v>
      </c>
      <c r="F19" s="330">
        <v>60</v>
      </c>
      <c r="G19" s="331">
        <v>1.5263291783261256E-2</v>
      </c>
      <c r="H19" s="330">
        <v>56</v>
      </c>
      <c r="I19" s="332">
        <v>1.5078082929456112E-2</v>
      </c>
    </row>
    <row r="20" spans="1:10" s="34" customFormat="1" ht="13.2" customHeight="1" x14ac:dyDescent="0.3">
      <c r="A20" s="329" t="s">
        <v>115</v>
      </c>
      <c r="B20" s="347">
        <v>627</v>
      </c>
      <c r="C20" s="331">
        <v>0.14493758668515949</v>
      </c>
      <c r="D20" s="330">
        <v>568</v>
      </c>
      <c r="E20" s="331">
        <v>0.14083808579221424</v>
      </c>
      <c r="F20" s="330">
        <v>562</v>
      </c>
      <c r="G20" s="331">
        <v>0.14296616636988044</v>
      </c>
      <c r="H20" s="330">
        <v>528</v>
      </c>
      <c r="I20" s="332">
        <v>0.1421647819063005</v>
      </c>
      <c r="J20" s="514"/>
    </row>
    <row r="21" spans="1:10" s="34" customFormat="1" ht="13.2" customHeight="1" x14ac:dyDescent="0.3">
      <c r="A21" s="329" t="s">
        <v>116</v>
      </c>
      <c r="B21" s="347">
        <v>192</v>
      </c>
      <c r="C21" s="331">
        <v>4.4382801664355064E-2</v>
      </c>
      <c r="D21" s="330">
        <v>175</v>
      </c>
      <c r="E21" s="331">
        <v>4.3392015869080092E-2</v>
      </c>
      <c r="F21" s="330">
        <v>174</v>
      </c>
      <c r="G21" s="331">
        <v>4.4263546171457648E-2</v>
      </c>
      <c r="H21" s="330">
        <v>166</v>
      </c>
      <c r="I21" s="332">
        <v>4.4695745826602046E-2</v>
      </c>
    </row>
    <row r="22" spans="1:10" s="34" customFormat="1" ht="13.2" customHeight="1" x14ac:dyDescent="0.3">
      <c r="A22" s="329" t="s">
        <v>117</v>
      </c>
      <c r="B22" s="347">
        <v>257</v>
      </c>
      <c r="C22" s="331">
        <v>5.9408229311141932E-2</v>
      </c>
      <c r="D22" s="330">
        <v>245</v>
      </c>
      <c r="E22" s="331">
        <v>6.0748822216712128E-2</v>
      </c>
      <c r="F22" s="330">
        <v>235</v>
      </c>
      <c r="G22" s="331">
        <v>5.9781226151106585E-2</v>
      </c>
      <c r="H22" s="330">
        <v>220</v>
      </c>
      <c r="I22" s="332">
        <v>5.9235325794291867E-2</v>
      </c>
    </row>
    <row r="23" spans="1:10" s="34" customFormat="1" ht="13.2" customHeight="1" x14ac:dyDescent="0.3">
      <c r="A23" s="329" t="s">
        <v>118</v>
      </c>
      <c r="B23" s="347">
        <v>95</v>
      </c>
      <c r="C23" s="331">
        <v>2.1960240406842347E-2</v>
      </c>
      <c r="D23" s="330">
        <v>88</v>
      </c>
      <c r="E23" s="331">
        <v>2.1819985122737418E-2</v>
      </c>
      <c r="F23" s="330">
        <v>90</v>
      </c>
      <c r="G23" s="331">
        <v>2.2894937674891886E-2</v>
      </c>
      <c r="H23" s="330">
        <v>84</v>
      </c>
      <c r="I23" s="332">
        <v>2.2617124394184167E-2</v>
      </c>
    </row>
    <row r="24" spans="1:10" s="34" customFormat="1" ht="13.2" customHeight="1" x14ac:dyDescent="0.3">
      <c r="A24" s="329" t="s">
        <v>119</v>
      </c>
      <c r="B24" s="347">
        <v>97</v>
      </c>
      <c r="C24" s="331">
        <v>2.2422561257512713E-2</v>
      </c>
      <c r="D24" s="330">
        <v>92</v>
      </c>
      <c r="E24" s="331">
        <v>2.2811802628316391E-2</v>
      </c>
      <c r="F24" s="330">
        <v>95</v>
      </c>
      <c r="G24" s="331">
        <v>2.4166878656830322E-2</v>
      </c>
      <c r="H24" s="330">
        <v>88</v>
      </c>
      <c r="I24" s="332">
        <v>2.3694130317716746E-2</v>
      </c>
    </row>
    <row r="25" spans="1:10" s="34" customFormat="1" ht="13.2" customHeight="1" x14ac:dyDescent="0.3">
      <c r="A25" s="329" t="s">
        <v>120</v>
      </c>
      <c r="B25" s="347">
        <v>164</v>
      </c>
      <c r="C25" s="331">
        <v>3.7910309754969951E-2</v>
      </c>
      <c r="D25" s="330">
        <v>155</v>
      </c>
      <c r="E25" s="331">
        <v>3.8432928341185224E-2</v>
      </c>
      <c r="F25" s="330">
        <v>156</v>
      </c>
      <c r="G25" s="331">
        <v>3.9684558636479267E-2</v>
      </c>
      <c r="H25" s="330">
        <v>151</v>
      </c>
      <c r="I25" s="332">
        <v>4.0656973613354873E-2</v>
      </c>
    </row>
    <row r="26" spans="1:10" s="34" customFormat="1" ht="13.2" customHeight="1" x14ac:dyDescent="0.3">
      <c r="A26" s="329" t="s">
        <v>121</v>
      </c>
      <c r="B26" s="347">
        <v>95</v>
      </c>
      <c r="C26" s="331">
        <v>2.1960240406842347E-2</v>
      </c>
      <c r="D26" s="330">
        <v>88</v>
      </c>
      <c r="E26" s="331">
        <v>2.1819985122737418E-2</v>
      </c>
      <c r="F26" s="330">
        <v>87</v>
      </c>
      <c r="G26" s="331">
        <v>2.2131773085728824E-2</v>
      </c>
      <c r="H26" s="330">
        <v>84</v>
      </c>
      <c r="I26" s="332">
        <v>2.2617124394184167E-2</v>
      </c>
    </row>
    <row r="27" spans="1:10" s="34" customFormat="1" ht="13.2" customHeight="1" x14ac:dyDescent="0.3">
      <c r="A27" s="329" t="s">
        <v>122</v>
      </c>
      <c r="B27" s="347">
        <v>26</v>
      </c>
      <c r="C27" s="331">
        <v>6.0101710587147483E-3</v>
      </c>
      <c r="D27" s="330">
        <v>26</v>
      </c>
      <c r="E27" s="331">
        <v>6.4468137862633279E-3</v>
      </c>
      <c r="F27" s="330">
        <v>26</v>
      </c>
      <c r="G27" s="331">
        <v>6.6140931060798781E-3</v>
      </c>
      <c r="H27" s="330">
        <v>24</v>
      </c>
      <c r="I27" s="332">
        <v>6.462035541195477E-3</v>
      </c>
    </row>
    <row r="28" spans="1:10" s="34" customFormat="1" ht="13.2" customHeight="1" x14ac:dyDescent="0.3">
      <c r="A28" s="329" t="s">
        <v>123</v>
      </c>
      <c r="B28" s="347">
        <v>25</v>
      </c>
      <c r="C28" s="331">
        <v>5.7790106333795652E-3</v>
      </c>
      <c r="D28" s="330">
        <v>25</v>
      </c>
      <c r="E28" s="331">
        <v>6.1988594098685845E-3</v>
      </c>
      <c r="F28" s="330">
        <v>25</v>
      </c>
      <c r="G28" s="331">
        <v>6.3597049096921904E-3</v>
      </c>
      <c r="H28" s="330">
        <v>24</v>
      </c>
      <c r="I28" s="332">
        <v>6.462035541195477E-3</v>
      </c>
    </row>
    <row r="29" spans="1:10" s="34" customFormat="1" ht="13.2" customHeight="1" x14ac:dyDescent="0.3">
      <c r="A29" s="329" t="s">
        <v>124</v>
      </c>
      <c r="B29" s="347">
        <v>69</v>
      </c>
      <c r="C29" s="331">
        <v>1.59500693481276E-2</v>
      </c>
      <c r="D29" s="330">
        <v>67</v>
      </c>
      <c r="E29" s="331">
        <v>1.6612943218447807E-2</v>
      </c>
      <c r="F29" s="330">
        <v>67</v>
      </c>
      <c r="G29" s="331">
        <v>1.7044009157975069E-2</v>
      </c>
      <c r="H29" s="330">
        <v>61</v>
      </c>
      <c r="I29" s="332">
        <v>1.6424340333871836E-2</v>
      </c>
    </row>
    <row r="30" spans="1:10" s="34" customFormat="1" ht="13.2" customHeight="1" x14ac:dyDescent="0.3">
      <c r="A30" s="430" t="s">
        <v>312</v>
      </c>
      <c r="B30" s="352">
        <v>0</v>
      </c>
      <c r="C30" s="352"/>
      <c r="D30" s="341">
        <v>0</v>
      </c>
      <c r="E30" s="352"/>
      <c r="F30" s="341">
        <v>4</v>
      </c>
      <c r="G30" s="342">
        <v>1.0175527855507504E-3</v>
      </c>
      <c r="H30" s="341">
        <v>4</v>
      </c>
      <c r="I30" s="343">
        <v>1.0770059235325794E-3</v>
      </c>
    </row>
    <row r="31" spans="1:10" ht="13.2" customHeight="1" x14ac:dyDescent="0.3">
      <c r="A31" s="1" t="s">
        <v>17</v>
      </c>
    </row>
    <row r="32" spans="1:10" ht="13.2" customHeight="1" x14ac:dyDescent="0.3">
      <c r="A32" s="559" t="s">
        <v>373</v>
      </c>
      <c r="B32" s="559"/>
      <c r="C32" s="559"/>
      <c r="D32" s="559"/>
      <c r="E32" s="559"/>
    </row>
    <row r="33" spans="1:1" x14ac:dyDescent="0.3">
      <c r="A33" s="4"/>
    </row>
  </sheetData>
  <mergeCells count="6">
    <mergeCell ref="A2:I2"/>
    <mergeCell ref="A32:E32"/>
    <mergeCell ref="B4:C4"/>
    <mergeCell ref="D4:E4"/>
    <mergeCell ref="F4:G4"/>
    <mergeCell ref="H4:I4"/>
  </mergeCells>
  <hyperlinks>
    <hyperlink ref="A2:I2" location="Índice!A1" display="Tabela 23 - Evolução do número de balcões por distrito, a 31 de dezembro (2014-2017) "/>
  </hyperlinks>
  <pageMargins left="0.70866141732283472" right="0.70866141732283472" top="0.74803149606299213" bottom="0.74803149606299213" header="0.31496062992125984" footer="0.31496062992125984"/>
  <pageSetup paperSize="9" scale="74" orientation="portrait" verticalDpi="36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workbookViewId="0">
      <selection activeCell="G25" sqref="G25"/>
    </sheetView>
  </sheetViews>
  <sheetFormatPr defaultColWidth="9.33203125" defaultRowHeight="14.4" x14ac:dyDescent="0.3"/>
  <cols>
    <col min="1" max="1" width="48.44140625" style="2" customWidth="1"/>
    <col min="2" max="8" width="10.6640625" style="2" customWidth="1"/>
    <col min="9" max="16384" width="9.33203125" style="2"/>
  </cols>
  <sheetData>
    <row r="1" spans="1:8" s="34" customFormat="1" ht="13.2" customHeight="1" x14ac:dyDescent="0.3"/>
    <row r="2" spans="1:8" s="34" customFormat="1" ht="13.2" customHeight="1" x14ac:dyDescent="0.3">
      <c r="A2" s="565" t="s">
        <v>465</v>
      </c>
      <c r="B2" s="565"/>
      <c r="C2" s="565"/>
      <c r="D2" s="565"/>
      <c r="E2" s="565"/>
      <c r="F2" s="565"/>
      <c r="G2" s="565"/>
      <c r="H2" s="565"/>
    </row>
    <row r="3" spans="1:8" s="34" customFormat="1" ht="13.2" customHeight="1" x14ac:dyDescent="0.3"/>
    <row r="4" spans="1:8" s="34" customFormat="1" ht="13.2" customHeight="1" x14ac:dyDescent="0.3">
      <c r="A4" s="323"/>
      <c r="B4" s="433">
        <v>2017</v>
      </c>
      <c r="C4" s="570">
        <v>2018</v>
      </c>
      <c r="D4" s="571"/>
      <c r="E4" s="570">
        <v>2019</v>
      </c>
      <c r="F4" s="571"/>
      <c r="G4" s="570">
        <v>2020</v>
      </c>
      <c r="H4" s="573"/>
    </row>
    <row r="5" spans="1:8" s="34" customFormat="1" ht="13.2" customHeight="1" x14ac:dyDescent="0.3">
      <c r="A5" s="324" t="s">
        <v>125</v>
      </c>
      <c r="B5" s="424"/>
      <c r="C5" s="424"/>
      <c r="D5" s="426"/>
      <c r="E5" s="424"/>
      <c r="F5" s="426"/>
      <c r="G5" s="424"/>
      <c r="H5" s="432"/>
    </row>
    <row r="6" spans="1:8" s="34" customFormat="1" ht="13.2" customHeight="1" x14ac:dyDescent="0.3">
      <c r="A6" s="329" t="s">
        <v>6</v>
      </c>
      <c r="B6" s="434">
        <v>2378.8781784558482</v>
      </c>
      <c r="C6" s="434">
        <v>2548.1321596826183</v>
      </c>
      <c r="D6" s="435"/>
      <c r="E6" s="434">
        <v>2619.1577206817606</v>
      </c>
      <c r="F6" s="435"/>
      <c r="G6" s="434">
        <v>2772.8196015078083</v>
      </c>
      <c r="H6" s="429"/>
    </row>
    <row r="7" spans="1:8" s="34" customFormat="1" ht="13.2" customHeight="1" x14ac:dyDescent="0.3">
      <c r="A7" s="324" t="s">
        <v>102</v>
      </c>
      <c r="B7" s="424"/>
      <c r="C7" s="424"/>
      <c r="D7" s="426"/>
      <c r="E7" s="424"/>
      <c r="F7" s="426"/>
      <c r="G7" s="424"/>
      <c r="H7" s="427"/>
    </row>
    <row r="8" spans="1:8" s="34" customFormat="1" ht="13.2" customHeight="1" x14ac:dyDescent="0.3">
      <c r="A8" s="329" t="s">
        <v>103</v>
      </c>
      <c r="B8" s="347">
        <v>2429.693379790941</v>
      </c>
      <c r="C8" s="347">
        <v>2605.6254681647938</v>
      </c>
      <c r="D8" s="331">
        <v>7.2409173040999253E-2</v>
      </c>
      <c r="E8" s="330">
        <v>2671.7969348659003</v>
      </c>
      <c r="F8" s="331">
        <v>2.5395617102143442E-2</v>
      </c>
      <c r="G8" s="330">
        <v>2868.561475409836</v>
      </c>
      <c r="H8" s="332">
        <v>7.3645020688599461E-2</v>
      </c>
    </row>
    <row r="9" spans="1:8" s="34" customFormat="1" ht="13.2" customHeight="1" x14ac:dyDescent="0.3">
      <c r="A9" s="329" t="s">
        <v>104</v>
      </c>
      <c r="B9" s="347">
        <v>1876.4342105263158</v>
      </c>
      <c r="C9" s="347">
        <v>1988.4225352112676</v>
      </c>
      <c r="D9" s="331">
        <v>5.9681455420459661E-2</v>
      </c>
      <c r="E9" s="330">
        <v>1959.0138888888889</v>
      </c>
      <c r="F9" s="331">
        <v>-1.4789938155299609E-2</v>
      </c>
      <c r="G9" s="330">
        <v>1971.1408450704225</v>
      </c>
      <c r="H9" s="332">
        <v>6.1903370110416578E-3</v>
      </c>
    </row>
    <row r="10" spans="1:8" s="34" customFormat="1" ht="13.2" customHeight="1" x14ac:dyDescent="0.3">
      <c r="A10" s="329" t="s">
        <v>105</v>
      </c>
      <c r="B10" s="347">
        <v>2964.2142857142858</v>
      </c>
      <c r="C10" s="347">
        <v>3262.4015748031497</v>
      </c>
      <c r="D10" s="331">
        <v>0.10059572633663683</v>
      </c>
      <c r="E10" s="330">
        <v>3186.1346153846152</v>
      </c>
      <c r="F10" s="331">
        <v>-2.3377551067770175E-2</v>
      </c>
      <c r="G10" s="330">
        <v>3485.6877637130801</v>
      </c>
      <c r="H10" s="332">
        <v>9.4017731354487655E-2</v>
      </c>
    </row>
    <row r="11" spans="1:8" s="34" customFormat="1" ht="13.2" customHeight="1" x14ac:dyDescent="0.3">
      <c r="A11" s="329" t="s">
        <v>106</v>
      </c>
      <c r="B11" s="347">
        <v>1695.0270270270271</v>
      </c>
      <c r="C11" s="347">
        <v>1779.5857142857142</v>
      </c>
      <c r="D11" s="331">
        <v>4.988633568102907E-2</v>
      </c>
      <c r="E11" s="330">
        <v>1748.1830985915492</v>
      </c>
      <c r="F11" s="331">
        <v>-1.7646025949792032E-2</v>
      </c>
      <c r="G11" s="330">
        <v>1782.927536231884</v>
      </c>
      <c r="H11" s="332">
        <v>1.9874598758177653E-2</v>
      </c>
    </row>
    <row r="12" spans="1:8" s="34" customFormat="1" ht="13.2" customHeight="1" x14ac:dyDescent="0.3">
      <c r="A12" s="329" t="s">
        <v>107</v>
      </c>
      <c r="B12" s="347">
        <v>2082.3333333333335</v>
      </c>
      <c r="C12" s="347">
        <v>2237.9749999999999</v>
      </c>
      <c r="D12" s="331">
        <v>7.4743877060989172E-2</v>
      </c>
      <c r="E12" s="330">
        <v>2168.4146341463415</v>
      </c>
      <c r="F12" s="331">
        <v>-3.1081833288422955E-2</v>
      </c>
      <c r="G12" s="330">
        <v>2247.6835443037976</v>
      </c>
      <c r="H12" s="332">
        <v>3.6556159006306599E-2</v>
      </c>
    </row>
    <row r="13" spans="1:8" s="34" customFormat="1" ht="13.2" customHeight="1" x14ac:dyDescent="0.3">
      <c r="A13" s="329" t="s">
        <v>108</v>
      </c>
      <c r="B13" s="347">
        <v>2136.1308900523559</v>
      </c>
      <c r="C13" s="347">
        <v>2356.203488372093</v>
      </c>
      <c r="D13" s="331">
        <v>0.10302392954691242</v>
      </c>
      <c r="E13" s="330">
        <v>2426.3832335329344</v>
      </c>
      <c r="F13" s="331">
        <v>2.9785095178400223E-2</v>
      </c>
      <c r="G13" s="330">
        <v>2510.7839506172841</v>
      </c>
      <c r="H13" s="332">
        <v>3.4784578098760566E-2</v>
      </c>
    </row>
    <row r="14" spans="1:8" s="34" customFormat="1" ht="13.2" customHeight="1" x14ac:dyDescent="0.3">
      <c r="A14" s="329" t="s">
        <v>109</v>
      </c>
      <c r="B14" s="347">
        <v>1560.969696969697</v>
      </c>
      <c r="C14" s="347">
        <v>1643.7096774193549</v>
      </c>
      <c r="D14" s="331">
        <v>5.3005500753974033E-2</v>
      </c>
      <c r="E14" s="330">
        <v>1711.2247191011236</v>
      </c>
      <c r="F14" s="331">
        <v>4.1074797215873371E-2</v>
      </c>
      <c r="G14" s="330">
        <v>1755.2209302325582</v>
      </c>
      <c r="H14" s="332">
        <v>2.5710364419317733E-2</v>
      </c>
    </row>
    <row r="15" spans="1:8" s="34" customFormat="1" ht="13.2" customHeight="1" x14ac:dyDescent="0.3">
      <c r="A15" s="329" t="s">
        <v>110</v>
      </c>
      <c r="B15" s="347">
        <v>1919.7248908296942</v>
      </c>
      <c r="C15" s="347">
        <v>2060.394366197183</v>
      </c>
      <c r="D15" s="331">
        <v>7.3275851159429584E-2</v>
      </c>
      <c r="E15" s="330">
        <v>2128.1844660194174</v>
      </c>
      <c r="F15" s="331">
        <v>3.2901516784552776E-2</v>
      </c>
      <c r="G15" s="330">
        <v>2246</v>
      </c>
      <c r="H15" s="332">
        <v>5.5359643800495517E-2</v>
      </c>
    </row>
    <row r="16" spans="1:8" s="34" customFormat="1" ht="13.2" customHeight="1" x14ac:dyDescent="0.3">
      <c r="A16" s="329" t="s">
        <v>111</v>
      </c>
      <c r="B16" s="347">
        <v>1702.9883720930231</v>
      </c>
      <c r="C16" s="347">
        <v>1718.5</v>
      </c>
      <c r="D16" s="331">
        <v>9.1084755252395233E-3</v>
      </c>
      <c r="E16" s="330">
        <v>1664.8837209302326</v>
      </c>
      <c r="F16" s="331">
        <v>-3.1199464108098596E-2</v>
      </c>
      <c r="G16" s="330">
        <v>1700.5357142857142</v>
      </c>
      <c r="H16" s="332">
        <v>2.1414104124678257E-2</v>
      </c>
    </row>
    <row r="17" spans="1:8" s="34" customFormat="1" ht="13.2" customHeight="1" x14ac:dyDescent="0.3">
      <c r="A17" s="329" t="s">
        <v>112</v>
      </c>
      <c r="B17" s="347">
        <v>1988.1739130434783</v>
      </c>
      <c r="C17" s="347">
        <v>2134.2347417840374</v>
      </c>
      <c r="D17" s="331">
        <v>7.3464815015589213E-2</v>
      </c>
      <c r="E17" s="330">
        <v>2220.6975609756096</v>
      </c>
      <c r="F17" s="331">
        <v>4.051232861072096E-2</v>
      </c>
      <c r="G17" s="330">
        <v>2327.9492385786803</v>
      </c>
      <c r="H17" s="332">
        <v>4.8296390957421664E-2</v>
      </c>
    </row>
    <row r="18" spans="1:8" s="34" customFormat="1" ht="13.2" customHeight="1" x14ac:dyDescent="0.3">
      <c r="A18" s="329" t="s">
        <v>113</v>
      </c>
      <c r="B18" s="347">
        <v>2322.5960945529291</v>
      </c>
      <c r="C18" s="347">
        <v>2632.412514484357</v>
      </c>
      <c r="D18" s="331">
        <v>0.1333922935020968</v>
      </c>
      <c r="E18" s="330">
        <v>2689.9670975323147</v>
      </c>
      <c r="F18" s="331">
        <v>2.1863816074142894E-2</v>
      </c>
      <c r="G18" s="330">
        <v>2872.9175</v>
      </c>
      <c r="H18" s="332">
        <v>6.8012133916254269E-2</v>
      </c>
    </row>
    <row r="19" spans="1:8" s="34" customFormat="1" ht="13.2" customHeight="1" x14ac:dyDescent="0.3">
      <c r="A19" s="329" t="s">
        <v>114</v>
      </c>
      <c r="B19" s="347">
        <v>1597.8656716417911</v>
      </c>
      <c r="C19" s="347">
        <v>1648.109375</v>
      </c>
      <c r="D19" s="331">
        <v>3.1444259833546484E-2</v>
      </c>
      <c r="E19" s="330">
        <v>1742.3</v>
      </c>
      <c r="F19" s="331">
        <v>5.7150712464092424E-2</v>
      </c>
      <c r="G19" s="330">
        <v>1842.3392857142858</v>
      </c>
      <c r="H19" s="332">
        <v>5.7417945080804556E-2</v>
      </c>
    </row>
    <row r="20" spans="1:8" s="34" customFormat="1" ht="13.2" customHeight="1" x14ac:dyDescent="0.3">
      <c r="A20" s="329" t="s">
        <v>115</v>
      </c>
      <c r="B20" s="347">
        <v>2832.5948963317383</v>
      </c>
      <c r="C20" s="347">
        <v>3130.538732394366</v>
      </c>
      <c r="D20" s="331">
        <v>0.10518406159965554</v>
      </c>
      <c r="E20" s="330">
        <v>3172.9039145907473</v>
      </c>
      <c r="F20" s="331">
        <v>1.3532872715482647E-2</v>
      </c>
      <c r="G20" s="330">
        <v>3374.367424242424</v>
      </c>
      <c r="H20" s="332">
        <v>6.3494992308225084E-2</v>
      </c>
    </row>
    <row r="21" spans="1:8" s="34" customFormat="1" ht="13.2" customHeight="1" x14ac:dyDescent="0.3">
      <c r="A21" s="329" t="s">
        <v>116</v>
      </c>
      <c r="B21" s="347">
        <v>2254.28125</v>
      </c>
      <c r="C21" s="347">
        <v>2455.537142857143</v>
      </c>
      <c r="D21" s="331">
        <v>8.9277188841074162E-2</v>
      </c>
      <c r="E21" s="330">
        <v>2470.2988505747126</v>
      </c>
      <c r="F21" s="331">
        <v>6.0116002563876947E-3</v>
      </c>
      <c r="G21" s="330">
        <v>2587.234939759036</v>
      </c>
      <c r="H21" s="332">
        <v>4.7336818845670647E-2</v>
      </c>
    </row>
    <row r="22" spans="1:8" s="34" customFormat="1" ht="13.2" customHeight="1" x14ac:dyDescent="0.3">
      <c r="A22" s="329" t="s">
        <v>117</v>
      </c>
      <c r="B22" s="347">
        <v>3314.8599221789882</v>
      </c>
      <c r="C22" s="347">
        <v>3478.8897959183673</v>
      </c>
      <c r="D22" s="331">
        <v>4.9483199166846292E-2</v>
      </c>
      <c r="E22" s="330">
        <v>3633.2042553191491</v>
      </c>
      <c r="F22" s="331">
        <v>4.4357386538036447E-2</v>
      </c>
      <c r="G22" s="330">
        <v>3875.2136363636364</v>
      </c>
      <c r="H22" s="332">
        <v>6.6610452932883257E-2</v>
      </c>
    </row>
    <row r="23" spans="1:8" s="34" customFormat="1" ht="13.2" customHeight="1" x14ac:dyDescent="0.3">
      <c r="A23" s="329" t="s">
        <v>118</v>
      </c>
      <c r="B23" s="347">
        <v>2443.9789473684209</v>
      </c>
      <c r="C23" s="347">
        <v>2624.4772727272725</v>
      </c>
      <c r="D23" s="331">
        <v>7.3854288128465617E-2</v>
      </c>
      <c r="E23" s="330">
        <v>2560.1333333333332</v>
      </c>
      <c r="F23" s="331">
        <v>-2.4516859057070461E-2</v>
      </c>
      <c r="G23" s="330">
        <v>2726.9761904761904</v>
      </c>
      <c r="H23" s="332">
        <v>6.5169596821594178E-2</v>
      </c>
    </row>
    <row r="24" spans="1:8" s="34" customFormat="1" ht="13.2" customHeight="1" x14ac:dyDescent="0.3">
      <c r="A24" s="329" t="s">
        <v>119</v>
      </c>
      <c r="B24" s="347">
        <v>1990</v>
      </c>
      <c r="C24" s="347">
        <v>2085.804347826087</v>
      </c>
      <c r="D24" s="331">
        <v>4.8142888354817615E-2</v>
      </c>
      <c r="E24" s="330">
        <v>2014.5578947368422</v>
      </c>
      <c r="F24" s="331">
        <v>-3.4157783381504991E-2</v>
      </c>
      <c r="G24" s="330">
        <v>2161.8522727272725</v>
      </c>
      <c r="H24" s="332">
        <v>7.3114988839608985E-2</v>
      </c>
    </row>
    <row r="25" spans="1:8" s="34" customFormat="1" ht="13.2" customHeight="1" x14ac:dyDescent="0.3">
      <c r="A25" s="329" t="s">
        <v>120</v>
      </c>
      <c r="B25" s="347">
        <v>2179.7012195121952</v>
      </c>
      <c r="C25" s="347">
        <v>2286.793548387097</v>
      </c>
      <c r="D25" s="331">
        <v>4.9131655254507134E-2</v>
      </c>
      <c r="E25" s="330">
        <v>2266.0833333333335</v>
      </c>
      <c r="F25" s="331">
        <v>-9.0564428382136075E-3</v>
      </c>
      <c r="G25" s="330">
        <v>2343.8807947019868</v>
      </c>
      <c r="H25" s="332">
        <v>3.4331244674138173E-2</v>
      </c>
    </row>
    <row r="26" spans="1:8" s="34" customFormat="1" ht="13.2" customHeight="1" x14ac:dyDescent="0.3">
      <c r="A26" s="329" t="s">
        <v>121</v>
      </c>
      <c r="B26" s="347">
        <v>2677.5578947368422</v>
      </c>
      <c r="C26" s="347">
        <v>2885.7386363636365</v>
      </c>
      <c r="D26" s="331">
        <v>7.7750229803062787E-2</v>
      </c>
      <c r="E26" s="330">
        <v>2922.4597701149423</v>
      </c>
      <c r="F26" s="331">
        <v>1.2725037981117682E-2</v>
      </c>
      <c r="G26" s="330">
        <v>3022.8928571428573</v>
      </c>
      <c r="H26" s="332">
        <v>3.436594339294019E-2</v>
      </c>
    </row>
    <row r="27" spans="1:8" s="34" customFormat="1" ht="13.2" customHeight="1" x14ac:dyDescent="0.3">
      <c r="A27" s="329" t="s">
        <v>122</v>
      </c>
      <c r="B27" s="347">
        <v>2622.8076923076924</v>
      </c>
      <c r="C27" s="347">
        <v>2607.7307692307691</v>
      </c>
      <c r="D27" s="331">
        <v>-5.7483905972754989E-3</v>
      </c>
      <c r="E27" s="330">
        <v>2600.3461538461538</v>
      </c>
      <c r="F27" s="331">
        <v>-2.8318166398725308E-3</v>
      </c>
      <c r="G27" s="330">
        <v>2803.375</v>
      </c>
      <c r="H27" s="332">
        <v>7.8077622801697943E-2</v>
      </c>
    </row>
    <row r="28" spans="1:8" s="34" customFormat="1" ht="13.2" customHeight="1" x14ac:dyDescent="0.3">
      <c r="A28" s="329" t="s">
        <v>123</v>
      </c>
      <c r="B28" s="347">
        <v>1300.04</v>
      </c>
      <c r="C28" s="347">
        <v>1290.8800000000001</v>
      </c>
      <c r="D28" s="331">
        <v>-7.0459370480907557E-3</v>
      </c>
      <c r="E28" s="330">
        <v>1290.56</v>
      </c>
      <c r="F28" s="331">
        <v>-2.4789291026294791E-4</v>
      </c>
      <c r="G28" s="330">
        <v>1340.625</v>
      </c>
      <c r="H28" s="332">
        <v>3.8793237044383977E-2</v>
      </c>
    </row>
    <row r="29" spans="1:8" s="34" customFormat="1" ht="13.2" customHeight="1" x14ac:dyDescent="0.3">
      <c r="A29" s="430" t="s">
        <v>124</v>
      </c>
      <c r="B29" s="352">
        <v>2074.8985507246375</v>
      </c>
      <c r="C29" s="352">
        <v>2130.9402985074626</v>
      </c>
      <c r="D29" s="342">
        <v>2.7009391742672362E-2</v>
      </c>
      <c r="E29" s="341">
        <v>2133.1791044776119</v>
      </c>
      <c r="F29" s="342">
        <v>1.050618814481652E-3</v>
      </c>
      <c r="G29" s="341">
        <v>2340.0819672131147</v>
      </c>
      <c r="H29" s="343">
        <v>9.6992728974893305E-2</v>
      </c>
    </row>
    <row r="30" spans="1:8" ht="13.2" customHeight="1" x14ac:dyDescent="0.3">
      <c r="A30" s="1" t="s">
        <v>17</v>
      </c>
    </row>
    <row r="31" spans="1:8" s="1" customFormat="1" ht="13.2" customHeight="1" x14ac:dyDescent="0.2">
      <c r="A31" s="559" t="s">
        <v>373</v>
      </c>
      <c r="B31" s="559"/>
      <c r="C31" s="559"/>
      <c r="D31" s="559"/>
      <c r="E31" s="559"/>
    </row>
    <row r="32" spans="1:8" s="1" customFormat="1" ht="10.199999999999999" x14ac:dyDescent="0.2">
      <c r="A32" s="5"/>
    </row>
  </sheetData>
  <mergeCells count="5">
    <mergeCell ref="A2:H2"/>
    <mergeCell ref="C4:D4"/>
    <mergeCell ref="E4:F4"/>
    <mergeCell ref="G4:H4"/>
    <mergeCell ref="A31:E31"/>
  </mergeCells>
  <hyperlinks>
    <hyperlink ref="A2:H2" location="Índice!A1" display="Tabela 24 - Evolução do número de habitantes por balcão, por distrito, a 31 de dezembro (2014-2017) (1) "/>
  </hyperlinks>
  <pageMargins left="0.70866141732283472" right="0.70866141732283472" top="0.74803149606299213" bottom="0.74803149606299213" header="0.31496062992125984" footer="0.31496062992125984"/>
  <pageSetup paperSize="9" orientation="landscape" verticalDpi="36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workbookViewId="0">
      <selection activeCell="D17" sqref="D17"/>
    </sheetView>
  </sheetViews>
  <sheetFormatPr defaultColWidth="9.33203125" defaultRowHeight="14.4" x14ac:dyDescent="0.3"/>
  <cols>
    <col min="1" max="1" width="31" style="2" customWidth="1"/>
    <col min="2" max="10" width="10.6640625" style="2" customWidth="1"/>
    <col min="11" max="16384" width="9.33203125" style="2"/>
  </cols>
  <sheetData>
    <row r="1" spans="1:10" s="34" customFormat="1" ht="13.2" customHeight="1" x14ac:dyDescent="0.3"/>
    <row r="2" spans="1:10" s="34" customFormat="1" ht="13.2" customHeight="1" x14ac:dyDescent="0.3">
      <c r="A2" s="565" t="s">
        <v>466</v>
      </c>
      <c r="B2" s="565"/>
      <c r="C2" s="565"/>
      <c r="D2" s="565"/>
      <c r="E2" s="565"/>
      <c r="F2" s="565"/>
      <c r="G2" s="565"/>
      <c r="H2" s="565"/>
      <c r="I2" s="565"/>
      <c r="J2" s="565"/>
    </row>
    <row r="3" spans="1:10" s="34" customFormat="1" ht="13.2" customHeight="1" x14ac:dyDescent="0.3"/>
    <row r="4" spans="1:10" s="34" customFormat="1" ht="13.2" customHeight="1" x14ac:dyDescent="0.3">
      <c r="A4" s="74"/>
      <c r="B4" s="582">
        <v>2017</v>
      </c>
      <c r="C4" s="583"/>
      <c r="D4" s="584">
        <v>2018</v>
      </c>
      <c r="E4" s="585"/>
      <c r="F4" s="584">
        <v>2019</v>
      </c>
      <c r="G4" s="585"/>
      <c r="H4" s="580">
        <v>2020</v>
      </c>
      <c r="I4" s="580"/>
      <c r="J4" s="180" t="s">
        <v>12</v>
      </c>
    </row>
    <row r="5" spans="1:10" s="34" customFormat="1" ht="26.1" customHeight="1" x14ac:dyDescent="0.3">
      <c r="A5" s="79" t="s">
        <v>126</v>
      </c>
      <c r="B5" s="181"/>
      <c r="C5" s="182"/>
      <c r="D5" s="183"/>
      <c r="E5" s="182"/>
      <c r="F5" s="181"/>
      <c r="G5" s="181"/>
      <c r="H5" s="181"/>
      <c r="I5" s="181"/>
      <c r="J5" s="184"/>
    </row>
    <row r="6" spans="1:10" s="34" customFormat="1" ht="13.2" customHeight="1" x14ac:dyDescent="0.3">
      <c r="A6" s="91" t="s">
        <v>127</v>
      </c>
      <c r="B6" s="436">
        <v>143</v>
      </c>
      <c r="C6" s="428"/>
      <c r="D6" s="436">
        <v>133</v>
      </c>
      <c r="E6" s="428"/>
      <c r="F6" s="436">
        <v>121</v>
      </c>
      <c r="G6" s="347"/>
      <c r="H6" s="436">
        <v>106</v>
      </c>
      <c r="I6" s="347"/>
      <c r="J6" s="437" t="s">
        <v>0</v>
      </c>
    </row>
    <row r="7" spans="1:10" s="34" customFormat="1" ht="13.2" customHeight="1" x14ac:dyDescent="0.3">
      <c r="A7" s="91" t="s">
        <v>223</v>
      </c>
      <c r="B7" s="438" t="s">
        <v>133</v>
      </c>
      <c r="C7" s="428"/>
      <c r="D7" s="154">
        <v>-6.9930069930069894E-2</v>
      </c>
      <c r="E7" s="428"/>
      <c r="F7" s="154">
        <v>-9.0225563909774431E-2</v>
      </c>
      <c r="G7" s="347"/>
      <c r="H7" s="154">
        <v>-0.12396694214876036</v>
      </c>
      <c r="I7" s="347"/>
      <c r="J7" s="153">
        <v>-9.47075253295349E-2</v>
      </c>
    </row>
    <row r="8" spans="1:10" s="34" customFormat="1" ht="13.2" customHeight="1" x14ac:dyDescent="0.3">
      <c r="A8" s="79" t="s">
        <v>128</v>
      </c>
      <c r="B8" s="439"/>
      <c r="C8" s="439"/>
      <c r="D8" s="439"/>
      <c r="E8" s="439"/>
      <c r="F8" s="439"/>
      <c r="G8" s="439"/>
      <c r="H8" s="439"/>
      <c r="I8" s="439"/>
      <c r="J8" s="440"/>
    </row>
    <row r="9" spans="1:10" s="34" customFormat="1" ht="13.2" customHeight="1" x14ac:dyDescent="0.3">
      <c r="A9" s="91" t="s">
        <v>129</v>
      </c>
      <c r="B9" s="347">
        <v>106</v>
      </c>
      <c r="C9" s="331">
        <v>0.74125874125874125</v>
      </c>
      <c r="D9" s="330">
        <v>101</v>
      </c>
      <c r="E9" s="331">
        <v>0.75939849624060152</v>
      </c>
      <c r="F9" s="330">
        <v>90</v>
      </c>
      <c r="G9" s="331">
        <v>0.74280165289256195</v>
      </c>
      <c r="H9" s="499">
        <v>77</v>
      </c>
      <c r="I9" s="331">
        <v>0.72741509433962259</v>
      </c>
      <c r="J9" s="500"/>
    </row>
    <row r="10" spans="1:10" s="34" customFormat="1" ht="13.2" customHeight="1" x14ac:dyDescent="0.3">
      <c r="A10" s="91" t="s">
        <v>130</v>
      </c>
      <c r="B10" s="347">
        <v>3</v>
      </c>
      <c r="C10" s="331">
        <v>2.097902097902098E-2</v>
      </c>
      <c r="D10" s="330">
        <v>3</v>
      </c>
      <c r="E10" s="331">
        <v>2.2556390977443608E-2</v>
      </c>
      <c r="F10" s="330">
        <v>2</v>
      </c>
      <c r="G10" s="331">
        <v>1.6528925619834711E-2</v>
      </c>
      <c r="H10" s="499">
        <v>2</v>
      </c>
      <c r="I10" s="331">
        <v>1.8867924528301886E-2</v>
      </c>
      <c r="J10" s="500"/>
    </row>
    <row r="11" spans="1:10" s="34" customFormat="1" ht="13.2" customHeight="1" x14ac:dyDescent="0.3">
      <c r="A11" s="91" t="s">
        <v>131</v>
      </c>
      <c r="B11" s="347">
        <v>15</v>
      </c>
      <c r="C11" s="331">
        <v>0.1048951048951049</v>
      </c>
      <c r="D11" s="330">
        <v>11</v>
      </c>
      <c r="E11" s="331">
        <v>8.2706766917293228E-2</v>
      </c>
      <c r="F11" s="330">
        <v>10</v>
      </c>
      <c r="G11" s="331">
        <v>8.2644628099173556E-2</v>
      </c>
      <c r="H11" s="499">
        <v>8</v>
      </c>
      <c r="I11" s="331">
        <v>7.5471698113207544E-2</v>
      </c>
      <c r="J11" s="500"/>
    </row>
    <row r="12" spans="1:10" s="34" customFormat="1" ht="13.2" customHeight="1" x14ac:dyDescent="0.3">
      <c r="A12" s="91" t="s">
        <v>132</v>
      </c>
      <c r="B12" s="352">
        <v>19</v>
      </c>
      <c r="C12" s="342">
        <v>0.13286713286713286</v>
      </c>
      <c r="D12" s="341">
        <v>18</v>
      </c>
      <c r="E12" s="342">
        <v>0.13533834586466165</v>
      </c>
      <c r="F12" s="341">
        <v>19</v>
      </c>
      <c r="G12" s="342">
        <v>0.15702479338842976</v>
      </c>
      <c r="H12" s="501">
        <v>19</v>
      </c>
      <c r="I12" s="342">
        <v>0.17924528301886791</v>
      </c>
      <c r="J12" s="502"/>
    </row>
    <row r="13" spans="1:10" s="34" customFormat="1" ht="13.2" customHeight="1" x14ac:dyDescent="0.3">
      <c r="A13" s="442" t="s">
        <v>127</v>
      </c>
      <c r="B13" s="352">
        <v>143</v>
      </c>
      <c r="C13" s="342">
        <v>1</v>
      </c>
      <c r="D13" s="341">
        <v>133</v>
      </c>
      <c r="E13" s="342">
        <v>1</v>
      </c>
      <c r="F13" s="341">
        <v>121</v>
      </c>
      <c r="G13" s="342">
        <v>1</v>
      </c>
      <c r="H13" s="341">
        <v>106</v>
      </c>
      <c r="I13" s="342">
        <v>1</v>
      </c>
      <c r="J13" s="502"/>
    </row>
    <row r="14" spans="1:10" s="1" customFormat="1" ht="13.2" customHeight="1" x14ac:dyDescent="0.2">
      <c r="A14" s="1" t="s">
        <v>17</v>
      </c>
    </row>
    <row r="15" spans="1:10" s="1" customFormat="1" ht="13.2" customHeight="1" x14ac:dyDescent="0.2">
      <c r="A15" s="559" t="s">
        <v>373</v>
      </c>
      <c r="B15" s="559"/>
      <c r="C15" s="559"/>
      <c r="D15" s="559"/>
      <c r="E15" s="559"/>
    </row>
    <row r="16" spans="1:10" s="1" customFormat="1" ht="13.2" customHeight="1" x14ac:dyDescent="0.2">
      <c r="A16" s="559"/>
      <c r="B16" s="559"/>
      <c r="C16" s="559"/>
      <c r="D16" s="559"/>
      <c r="E16" s="559"/>
      <c r="F16" s="559"/>
      <c r="G16" s="559"/>
      <c r="H16" s="559"/>
      <c r="I16" s="559"/>
      <c r="J16" s="559"/>
    </row>
  </sheetData>
  <mergeCells count="7">
    <mergeCell ref="A16:J16"/>
    <mergeCell ref="A2:J2"/>
    <mergeCell ref="B4:C4"/>
    <mergeCell ref="D4:E4"/>
    <mergeCell ref="F4:G4"/>
    <mergeCell ref="H4:I4"/>
    <mergeCell ref="A15:E15"/>
  </mergeCells>
  <hyperlinks>
    <hyperlink ref="A2:J2" location="Índice!A1" display="Tabela 25 - Evolução e distribuição geográfica do número de sucursais e escritórios de representação no exterior, a 31 de dezembro (2014-2017)"/>
  </hyperlinks>
  <pageMargins left="0.70866141732283472" right="0.70866141732283472" top="0.74803149606299213" bottom="0.74803149606299213" header="0.31496062992125984" footer="0.31496062992125984"/>
  <pageSetup paperSize="9" scale="68" orientation="portrait" verticalDpi="36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election activeCell="G25" sqref="G25"/>
    </sheetView>
  </sheetViews>
  <sheetFormatPr defaultColWidth="9.33203125" defaultRowHeight="14.4" x14ac:dyDescent="0.3"/>
  <cols>
    <col min="1" max="1" width="31" style="2" customWidth="1"/>
    <col min="2" max="5" width="10.6640625" style="2" customWidth="1"/>
    <col min="6" max="16384" width="9.33203125" style="2"/>
  </cols>
  <sheetData>
    <row r="1" spans="1:5" s="34" customFormat="1" ht="13.2" customHeight="1" x14ac:dyDescent="0.3"/>
    <row r="2" spans="1:5" s="34" customFormat="1" ht="26.1" customHeight="1" x14ac:dyDescent="0.3">
      <c r="A2" s="565" t="s">
        <v>467</v>
      </c>
      <c r="B2" s="565"/>
      <c r="C2" s="565"/>
      <c r="D2" s="565"/>
      <c r="E2" s="565"/>
    </row>
    <row r="3" spans="1:5" s="34" customFormat="1" ht="13.2" customHeight="1" x14ac:dyDescent="0.3"/>
    <row r="4" spans="1:5" s="34" customFormat="1" ht="13.2" customHeight="1" x14ac:dyDescent="0.3">
      <c r="A4" s="74"/>
      <c r="B4" s="236">
        <v>2017</v>
      </c>
      <c r="C4" s="236">
        <v>2018</v>
      </c>
      <c r="D4" s="236">
        <v>2019</v>
      </c>
      <c r="E4" s="503">
        <v>2020</v>
      </c>
    </row>
    <row r="5" spans="1:5" s="34" customFormat="1" ht="26.1" customHeight="1" x14ac:dyDescent="0.3">
      <c r="A5" s="79" t="s">
        <v>403</v>
      </c>
      <c r="B5" s="181"/>
      <c r="C5" s="183"/>
      <c r="D5" s="181"/>
      <c r="E5" s="184"/>
    </row>
    <row r="6" spans="1:5" s="34" customFormat="1" ht="13.2" customHeight="1" x14ac:dyDescent="0.3">
      <c r="A6" s="91" t="s">
        <v>11</v>
      </c>
      <c r="B6" s="347">
        <v>132</v>
      </c>
      <c r="C6" s="347">
        <v>125</v>
      </c>
      <c r="D6" s="347">
        <v>114</v>
      </c>
      <c r="E6" s="441">
        <v>99</v>
      </c>
    </row>
    <row r="7" spans="1:5" s="34" customFormat="1" ht="13.2" customHeight="1" x14ac:dyDescent="0.3">
      <c r="A7" s="91" t="s">
        <v>12</v>
      </c>
      <c r="B7" s="347">
        <v>3</v>
      </c>
      <c r="C7" s="347">
        <v>3</v>
      </c>
      <c r="D7" s="347">
        <v>3</v>
      </c>
      <c r="E7" s="441">
        <v>3</v>
      </c>
    </row>
    <row r="8" spans="1:5" s="34" customFormat="1" ht="13.2" customHeight="1" x14ac:dyDescent="0.3">
      <c r="A8" s="91" t="s">
        <v>13</v>
      </c>
      <c r="B8" s="347">
        <v>8</v>
      </c>
      <c r="C8" s="347">
        <v>5</v>
      </c>
      <c r="D8" s="347">
        <v>4</v>
      </c>
      <c r="E8" s="441">
        <v>4</v>
      </c>
    </row>
    <row r="9" spans="1:5" s="34" customFormat="1" ht="13.2" customHeight="1" x14ac:dyDescent="0.3">
      <c r="A9" s="84" t="s">
        <v>6</v>
      </c>
      <c r="B9" s="444">
        <v>143</v>
      </c>
      <c r="C9" s="444">
        <v>133</v>
      </c>
      <c r="D9" s="444">
        <v>121</v>
      </c>
      <c r="E9" s="445">
        <v>106</v>
      </c>
    </row>
    <row r="10" spans="1:5" s="34" customFormat="1" ht="13.2" customHeight="1" x14ac:dyDescent="0.3">
      <c r="A10" s="91" t="s">
        <v>3</v>
      </c>
      <c r="B10" s="347">
        <v>132</v>
      </c>
      <c r="C10" s="347">
        <v>121</v>
      </c>
      <c r="D10" s="347">
        <v>110</v>
      </c>
      <c r="E10" s="441">
        <v>97</v>
      </c>
    </row>
    <row r="11" spans="1:5" s="34" customFormat="1" ht="13.2" customHeight="1" x14ac:dyDescent="0.3">
      <c r="A11" s="91" t="s">
        <v>4</v>
      </c>
      <c r="B11" s="347">
        <v>11</v>
      </c>
      <c r="C11" s="347">
        <v>12</v>
      </c>
      <c r="D11" s="347">
        <v>11</v>
      </c>
      <c r="E11" s="441">
        <v>9</v>
      </c>
    </row>
    <row r="12" spans="1:5" s="34" customFormat="1" ht="13.2" customHeight="1" x14ac:dyDescent="0.3">
      <c r="A12" s="443" t="s">
        <v>6</v>
      </c>
      <c r="B12" s="444">
        <v>143</v>
      </c>
      <c r="C12" s="444">
        <v>133</v>
      </c>
      <c r="D12" s="444">
        <v>121</v>
      </c>
      <c r="E12" s="445">
        <v>106</v>
      </c>
    </row>
    <row r="13" spans="1:5" s="1" customFormat="1" ht="13.2" customHeight="1" x14ac:dyDescent="0.2">
      <c r="A13" s="1" t="s">
        <v>17</v>
      </c>
    </row>
    <row r="14" spans="1:5" ht="13.2" customHeight="1" x14ac:dyDescent="0.3">
      <c r="A14" s="559" t="s">
        <v>373</v>
      </c>
      <c r="B14" s="559"/>
      <c r="C14" s="559"/>
      <c r="D14" s="559"/>
      <c r="E14" s="559"/>
    </row>
    <row r="15" spans="1:5" x14ac:dyDescent="0.3">
      <c r="A15" s="560"/>
      <c r="B15" s="560"/>
      <c r="C15" s="560"/>
      <c r="D15" s="560"/>
      <c r="E15" s="560"/>
    </row>
  </sheetData>
  <mergeCells count="3">
    <mergeCell ref="A2:E2"/>
    <mergeCell ref="A15:E15"/>
    <mergeCell ref="A14:E14"/>
  </mergeCells>
  <hyperlinks>
    <hyperlink ref="A2:E2" location="Índice!A1" display="Tabela 26 - Evolução da representatividade das instituições financeiras associadas no total das sucursais e representações no exterior, por dimensão e origem/forma de representação legal, a 31 de dezembro (2014-2017)"/>
  </hyperlinks>
  <pageMargins left="0.7" right="0.7" top="0.75" bottom="0.75" header="0.3" footer="0.3"/>
  <pageSetup paperSize="9" orientation="portrait" verticalDpi="36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showGridLines="0" workbookViewId="0">
      <selection activeCell="G25" sqref="G25"/>
    </sheetView>
  </sheetViews>
  <sheetFormatPr defaultColWidth="9.33203125" defaultRowHeight="14.4" x14ac:dyDescent="0.3"/>
  <cols>
    <col min="1" max="1" width="46.88671875" style="2" customWidth="1"/>
    <col min="2" max="6" width="10.6640625" style="2" customWidth="1"/>
    <col min="7" max="16384" width="9.33203125" style="2"/>
  </cols>
  <sheetData>
    <row r="1" spans="1:6" s="34" customFormat="1" ht="13.2" customHeight="1" x14ac:dyDescent="0.3"/>
    <row r="2" spans="1:6" s="34" customFormat="1" ht="26.1" customHeight="1" x14ac:dyDescent="0.3">
      <c r="A2" s="565" t="s">
        <v>468</v>
      </c>
      <c r="B2" s="565"/>
      <c r="C2" s="565"/>
      <c r="D2" s="565"/>
      <c r="E2" s="565"/>
      <c r="F2" s="565"/>
    </row>
    <row r="3" spans="1:6" s="34" customFormat="1" ht="13.2" customHeight="1" x14ac:dyDescent="0.3"/>
    <row r="4" spans="1:6" s="34" customFormat="1" ht="13.2" customHeight="1" x14ac:dyDescent="0.3">
      <c r="A4" s="74"/>
      <c r="B4" s="179">
        <v>2017</v>
      </c>
      <c r="C4" s="179">
        <v>2018</v>
      </c>
      <c r="D4" s="179">
        <v>2019</v>
      </c>
      <c r="E4" s="179">
        <v>2020</v>
      </c>
      <c r="F4" s="180" t="s">
        <v>12</v>
      </c>
    </row>
    <row r="5" spans="1:6" s="34" customFormat="1" ht="13.8" x14ac:dyDescent="0.3">
      <c r="A5" s="79" t="s">
        <v>134</v>
      </c>
      <c r="B5" s="181"/>
      <c r="C5" s="183"/>
      <c r="D5" s="181"/>
      <c r="E5" s="181"/>
      <c r="F5" s="184"/>
    </row>
    <row r="6" spans="1:6" s="34" customFormat="1" ht="13.2" customHeight="1" x14ac:dyDescent="0.3">
      <c r="A6" s="91" t="s">
        <v>6</v>
      </c>
      <c r="B6" s="165">
        <v>14932</v>
      </c>
      <c r="C6" s="165">
        <v>14543</v>
      </c>
      <c r="D6" s="165">
        <v>14481</v>
      </c>
      <c r="E6" s="165">
        <v>14039</v>
      </c>
      <c r="F6" s="446" t="s">
        <v>0</v>
      </c>
    </row>
    <row r="7" spans="1:6" s="34" customFormat="1" ht="13.2" customHeight="1" x14ac:dyDescent="0.3">
      <c r="A7" s="447" t="s">
        <v>135</v>
      </c>
      <c r="B7" s="165">
        <v>11356</v>
      </c>
      <c r="C7" s="166">
        <v>11101</v>
      </c>
      <c r="D7" s="166">
        <v>11193</v>
      </c>
      <c r="E7" s="166">
        <v>11574</v>
      </c>
      <c r="F7" s="446" t="s">
        <v>0</v>
      </c>
    </row>
    <row r="8" spans="1:6" s="34" customFormat="1" ht="13.2" customHeight="1" x14ac:dyDescent="0.3">
      <c r="A8" s="447" t="s">
        <v>136</v>
      </c>
      <c r="B8" s="165">
        <v>3576</v>
      </c>
      <c r="C8" s="166">
        <v>3442</v>
      </c>
      <c r="D8" s="166">
        <v>3288</v>
      </c>
      <c r="E8" s="166">
        <v>2465</v>
      </c>
      <c r="F8" s="446" t="s">
        <v>0</v>
      </c>
    </row>
    <row r="9" spans="1:6" s="34" customFormat="1" ht="13.2" customHeight="1" x14ac:dyDescent="0.3">
      <c r="A9" s="91" t="s">
        <v>223</v>
      </c>
      <c r="B9" s="448" t="s">
        <v>0</v>
      </c>
      <c r="C9" s="170">
        <v>-2.6051433163675308E-2</v>
      </c>
      <c r="D9" s="170">
        <v>-4.2632194182767869E-3</v>
      </c>
      <c r="E9" s="170">
        <v>-3.0522753953456272E-2</v>
      </c>
      <c r="F9" s="449">
        <v>-2.0279135511802788E-2</v>
      </c>
    </row>
    <row r="10" spans="1:6" s="34" customFormat="1" ht="13.2" customHeight="1" x14ac:dyDescent="0.3">
      <c r="A10" s="79" t="s">
        <v>404</v>
      </c>
      <c r="B10" s="450"/>
      <c r="C10" s="451"/>
      <c r="D10" s="451"/>
      <c r="E10" s="451"/>
      <c r="F10" s="452"/>
    </row>
    <row r="11" spans="1:6" s="34" customFormat="1" ht="13.2" customHeight="1" x14ac:dyDescent="0.3">
      <c r="A11" s="91" t="s">
        <v>6</v>
      </c>
      <c r="B11" s="165">
        <v>11823</v>
      </c>
      <c r="C11" s="165">
        <v>11570</v>
      </c>
      <c r="D11" s="165">
        <v>11645</v>
      </c>
      <c r="E11" s="165">
        <v>12055</v>
      </c>
      <c r="F11" s="446" t="s">
        <v>0</v>
      </c>
    </row>
    <row r="12" spans="1:6" s="34" customFormat="1" ht="13.2" customHeight="1" x14ac:dyDescent="0.3">
      <c r="A12" s="191" t="s">
        <v>223</v>
      </c>
      <c r="B12" s="453" t="s">
        <v>0</v>
      </c>
      <c r="C12" s="454">
        <v>-2.1398968113000127E-2</v>
      </c>
      <c r="D12" s="454">
        <v>6.482281763180664E-3</v>
      </c>
      <c r="E12" s="454">
        <v>3.5208243881494239E-2</v>
      </c>
      <c r="F12" s="455">
        <v>6.7638525105582588E-3</v>
      </c>
    </row>
    <row r="13" spans="1:6" s="1" customFormat="1" ht="13.2" customHeight="1" x14ac:dyDescent="0.2">
      <c r="A13" s="1" t="s">
        <v>137</v>
      </c>
    </row>
    <row r="14" spans="1:6" s="1" customFormat="1" ht="13.2" customHeight="1" x14ac:dyDescent="0.2">
      <c r="A14" s="559" t="s">
        <v>434</v>
      </c>
      <c r="B14" s="559"/>
      <c r="C14" s="559"/>
      <c r="D14" s="559"/>
      <c r="E14" s="559"/>
    </row>
    <row r="15" spans="1:6" s="1" customFormat="1" ht="13.2" customHeight="1" x14ac:dyDescent="0.2">
      <c r="A15" s="559" t="s">
        <v>205</v>
      </c>
      <c r="B15" s="559"/>
      <c r="C15" s="559"/>
      <c r="D15" s="559"/>
      <c r="E15" s="559"/>
      <c r="F15" s="559"/>
    </row>
  </sheetData>
  <mergeCells count="3">
    <mergeCell ref="A2:F2"/>
    <mergeCell ref="A15:F15"/>
    <mergeCell ref="A14:E14"/>
  </mergeCells>
  <hyperlinks>
    <hyperlink ref="A2:F2" location="Índice!A1" display="Tabela 27 - Evolução  do número de ATMs das instituições financeiras associadas e da rede Multibanco, a 31 de dezembro (2014-2017)"/>
  </hyperlinks>
  <pageMargins left="0.70866141732283472" right="0.70866141732283472" top="0.74803149606299213" bottom="0.74803149606299213" header="0.31496062992125984" footer="0.31496062992125984"/>
  <pageSetup paperSize="9" scale="86" orientation="portrait" verticalDpi="36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workbookViewId="0">
      <selection activeCell="G25" sqref="G25"/>
    </sheetView>
  </sheetViews>
  <sheetFormatPr defaultColWidth="9.33203125" defaultRowHeight="14.4" x14ac:dyDescent="0.3"/>
  <cols>
    <col min="1" max="1" width="38.6640625" style="2" customWidth="1"/>
    <col min="2" max="6" width="10.6640625" style="2" customWidth="1"/>
    <col min="7" max="16384" width="9.33203125" style="2"/>
  </cols>
  <sheetData>
    <row r="1" spans="1:6" s="34" customFormat="1" ht="13.2" customHeight="1" x14ac:dyDescent="0.3"/>
    <row r="2" spans="1:6" s="34" customFormat="1" ht="13.2" customHeight="1" x14ac:dyDescent="0.3">
      <c r="A2" s="565" t="s">
        <v>469</v>
      </c>
      <c r="B2" s="565"/>
      <c r="C2" s="565"/>
      <c r="D2" s="565"/>
      <c r="E2" s="565"/>
      <c r="F2" s="565"/>
    </row>
    <row r="3" spans="1:6" s="34" customFormat="1" ht="13.2" customHeight="1" x14ac:dyDescent="0.3"/>
    <row r="4" spans="1:6" s="34" customFormat="1" ht="13.2" customHeight="1" x14ac:dyDescent="0.3">
      <c r="A4" s="74"/>
      <c r="B4" s="178">
        <v>2017</v>
      </c>
      <c r="C4" s="179">
        <v>2018</v>
      </c>
      <c r="D4" s="179">
        <v>2019</v>
      </c>
      <c r="E4" s="179">
        <v>2020</v>
      </c>
      <c r="F4" s="180" t="s">
        <v>12</v>
      </c>
    </row>
    <row r="5" spans="1:6" s="34" customFormat="1" ht="13.2" customHeight="1" x14ac:dyDescent="0.3">
      <c r="A5" s="79" t="s">
        <v>138</v>
      </c>
      <c r="B5" s="181"/>
      <c r="C5" s="183"/>
      <c r="D5" s="181"/>
      <c r="E5" s="181"/>
      <c r="F5" s="184"/>
    </row>
    <row r="6" spans="1:6" s="34" customFormat="1" ht="13.2" customHeight="1" x14ac:dyDescent="0.3">
      <c r="A6" s="91" t="s">
        <v>6</v>
      </c>
      <c r="B6" s="146">
        <v>4487834</v>
      </c>
      <c r="C6" s="142">
        <v>4401929</v>
      </c>
      <c r="D6" s="142">
        <v>4815083</v>
      </c>
      <c r="E6" s="142">
        <v>5146079</v>
      </c>
      <c r="F6" s="437" t="s">
        <v>0</v>
      </c>
    </row>
    <row r="7" spans="1:6" s="34" customFormat="1" ht="13.2" customHeight="1" x14ac:dyDescent="0.3">
      <c r="A7" s="191" t="s">
        <v>223</v>
      </c>
      <c r="B7" s="456" t="s">
        <v>0</v>
      </c>
      <c r="C7" s="152">
        <v>-1.9141750786682343E-2</v>
      </c>
      <c r="D7" s="152">
        <v>9.3857488387477428E-2</v>
      </c>
      <c r="E7" s="457">
        <v>6.8741494175697415E-2</v>
      </c>
      <c r="F7" s="458">
        <v>4.7819077258830833E-2</v>
      </c>
    </row>
    <row r="8" spans="1:6" s="1" customFormat="1" ht="13.2" customHeight="1" x14ac:dyDescent="0.2">
      <c r="A8" s="1" t="s">
        <v>17</v>
      </c>
    </row>
    <row r="9" spans="1:6" ht="13.2" customHeight="1" x14ac:dyDescent="0.3">
      <c r="A9" s="586" t="s">
        <v>433</v>
      </c>
      <c r="B9" s="586"/>
      <c r="C9" s="586"/>
      <c r="D9" s="586"/>
      <c r="E9" s="586"/>
    </row>
    <row r="10" spans="1:6" ht="32.25" customHeight="1" x14ac:dyDescent="0.3">
      <c r="A10" s="560"/>
      <c r="B10" s="560"/>
      <c r="C10" s="560"/>
      <c r="D10" s="560"/>
      <c r="E10" s="560"/>
      <c r="F10" s="560"/>
    </row>
  </sheetData>
  <mergeCells count="3">
    <mergeCell ref="A2:F2"/>
    <mergeCell ref="A10:F10"/>
    <mergeCell ref="A9:E9"/>
  </mergeCells>
  <hyperlinks>
    <hyperlink ref="A2:F2" location="Índice!A1" display="Tabela 28 - Evolução  do número de utilizadores de homebanking, a 31 de dezembro (2014-2017)"/>
  </hyperlinks>
  <pageMargins left="0.70866141732283472" right="0.70866141732283472" top="0.74803149606299213" bottom="0.74803149606299213" header="0.31496062992125984" footer="0.31496062992125984"/>
  <pageSetup paperSize="9" scale="94" orientation="portrait"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dimension ref="A1:G21"/>
  <sheetViews>
    <sheetView showGridLines="0" workbookViewId="0">
      <selection activeCell="G25" sqref="G25"/>
    </sheetView>
  </sheetViews>
  <sheetFormatPr defaultColWidth="9.33203125" defaultRowHeight="14.4" x14ac:dyDescent="0.3"/>
  <cols>
    <col min="1" max="1" width="39.33203125" style="2" customWidth="1"/>
    <col min="2" max="5" width="18" style="2" customWidth="1"/>
    <col min="6" max="16384" width="9.33203125" style="2"/>
  </cols>
  <sheetData>
    <row r="1" spans="1:7" s="34" customFormat="1" ht="13.8" x14ac:dyDescent="0.3"/>
    <row r="2" spans="1:7" s="34" customFormat="1" ht="13.8" x14ac:dyDescent="0.3">
      <c r="A2" s="565" t="s">
        <v>443</v>
      </c>
      <c r="B2" s="565"/>
      <c r="C2" s="565"/>
      <c r="D2" s="565"/>
      <c r="E2" s="565"/>
      <c r="F2" s="57"/>
      <c r="G2" s="57"/>
    </row>
    <row r="3" spans="1:7" s="34" customFormat="1" ht="13.8" x14ac:dyDescent="0.3"/>
    <row r="4" spans="1:7" s="34" customFormat="1" ht="27.6" x14ac:dyDescent="0.3">
      <c r="A4" s="223"/>
      <c r="B4" s="224" t="s">
        <v>7</v>
      </c>
      <c r="C4" s="225" t="s">
        <v>8</v>
      </c>
      <c r="D4" s="224" t="s">
        <v>222</v>
      </c>
      <c r="E4" s="226" t="s">
        <v>8</v>
      </c>
    </row>
    <row r="5" spans="1:7" s="34" customFormat="1" ht="26.1" customHeight="1" x14ac:dyDescent="0.3">
      <c r="A5" s="227" t="s">
        <v>9</v>
      </c>
      <c r="B5" s="228"/>
      <c r="C5" s="229"/>
      <c r="D5" s="80"/>
      <c r="E5" s="81"/>
    </row>
    <row r="6" spans="1:7" s="34" customFormat="1" ht="13.2" customHeight="1" x14ac:dyDescent="0.3">
      <c r="A6" s="91" t="s">
        <v>3</v>
      </c>
      <c r="B6" s="35">
        <v>16</v>
      </c>
      <c r="C6" s="230">
        <v>0.64</v>
      </c>
      <c r="D6" s="65">
        <v>246134.42656860003</v>
      </c>
      <c r="E6" s="82">
        <v>0.69338292124658041</v>
      </c>
    </row>
    <row r="7" spans="1:7" s="34" customFormat="1" ht="13.2" customHeight="1" x14ac:dyDescent="0.3">
      <c r="A7" s="91" t="s">
        <v>4</v>
      </c>
      <c r="B7" s="35">
        <v>4</v>
      </c>
      <c r="C7" s="230">
        <v>0.16</v>
      </c>
      <c r="D7" s="65">
        <v>99725.11092969001</v>
      </c>
      <c r="E7" s="82">
        <v>0.28093464901300841</v>
      </c>
    </row>
    <row r="8" spans="1:7" s="34" customFormat="1" ht="13.2" customHeight="1" x14ac:dyDescent="0.3">
      <c r="A8" s="91" t="s">
        <v>5</v>
      </c>
      <c r="B8" s="35">
        <v>5</v>
      </c>
      <c r="C8" s="230">
        <v>0.2</v>
      </c>
      <c r="D8" s="65">
        <v>9116.6510211699988</v>
      </c>
      <c r="E8" s="82">
        <v>2.5682429740411218E-2</v>
      </c>
    </row>
    <row r="9" spans="1:7" s="34" customFormat="1" ht="13.2" customHeight="1" x14ac:dyDescent="0.3">
      <c r="A9" s="227" t="s">
        <v>396</v>
      </c>
      <c r="B9" s="228"/>
      <c r="C9" s="228"/>
      <c r="D9" s="228"/>
      <c r="E9" s="93"/>
    </row>
    <row r="10" spans="1:7" s="34" customFormat="1" ht="13.2" customHeight="1" x14ac:dyDescent="0.3">
      <c r="A10" s="91" t="s">
        <v>11</v>
      </c>
      <c r="B10" s="35">
        <v>6</v>
      </c>
      <c r="C10" s="230">
        <v>0.24</v>
      </c>
      <c r="D10" s="65">
        <v>308251.76833602</v>
      </c>
      <c r="E10" s="82">
        <f>86.9375903244906%-0.001</f>
        <v>0.86837590324490599</v>
      </c>
    </row>
    <row r="11" spans="1:7" s="34" customFormat="1" ht="13.2" customHeight="1" x14ac:dyDescent="0.3">
      <c r="A11" s="91" t="s">
        <v>12</v>
      </c>
      <c r="B11" s="35">
        <v>3</v>
      </c>
      <c r="C11" s="230">
        <v>0.12</v>
      </c>
      <c r="D11" s="65">
        <v>25800.91891687</v>
      </c>
      <c r="E11" s="82">
        <v>7.2683520053784062E-2</v>
      </c>
    </row>
    <row r="12" spans="1:7" s="34" customFormat="1" ht="13.2" customHeight="1" x14ac:dyDescent="0.3">
      <c r="A12" s="91" t="s">
        <v>13</v>
      </c>
      <c r="B12" s="35">
        <v>16</v>
      </c>
      <c r="C12" s="230">
        <v>0.64</v>
      </c>
      <c r="D12" s="65">
        <v>20922.501266570001</v>
      </c>
      <c r="E12" s="82">
        <v>5.8940576701310261E-2</v>
      </c>
    </row>
    <row r="13" spans="1:7" s="34" customFormat="1" ht="13.2" customHeight="1" x14ac:dyDescent="0.3">
      <c r="A13" s="231" t="s">
        <v>397</v>
      </c>
      <c r="B13" s="228"/>
      <c r="C13" s="229"/>
      <c r="D13" s="80"/>
      <c r="E13" s="81"/>
    </row>
    <row r="14" spans="1:7" s="34" customFormat="1" ht="13.2" customHeight="1" x14ac:dyDescent="0.3">
      <c r="A14" s="91" t="s">
        <v>14</v>
      </c>
      <c r="B14" s="35">
        <v>18</v>
      </c>
      <c r="C14" s="230">
        <v>0.72</v>
      </c>
      <c r="D14" s="65">
        <v>347914.48431465996</v>
      </c>
      <c r="E14" s="82">
        <v>0.98010654113377838</v>
      </c>
    </row>
    <row r="15" spans="1:7" s="34" customFormat="1" ht="13.2" customHeight="1" x14ac:dyDescent="0.3">
      <c r="A15" s="91" t="s">
        <v>15</v>
      </c>
      <c r="B15" s="35">
        <v>7</v>
      </c>
      <c r="C15" s="230">
        <v>0.28000000000000003</v>
      </c>
      <c r="D15" s="65">
        <v>7061.7042047999994</v>
      </c>
      <c r="E15" s="82">
        <v>1.9893458866221597E-2</v>
      </c>
    </row>
    <row r="16" spans="1:7" s="34" customFormat="1" ht="13.2" customHeight="1" x14ac:dyDescent="0.3">
      <c r="A16" s="232" t="s">
        <v>6</v>
      </c>
      <c r="B16" s="233">
        <v>25</v>
      </c>
      <c r="C16" s="234">
        <v>1</v>
      </c>
      <c r="D16" s="86">
        <f>+SUM(D6:D8)</f>
        <v>354976.18851946009</v>
      </c>
      <c r="E16" s="235">
        <v>1</v>
      </c>
    </row>
    <row r="17" spans="1:7" ht="13.2" customHeight="1" x14ac:dyDescent="0.3">
      <c r="A17" s="1" t="s">
        <v>17</v>
      </c>
    </row>
    <row r="18" spans="1:7" ht="13.2" customHeight="1" x14ac:dyDescent="0.3">
      <c r="A18" s="559" t="s">
        <v>320</v>
      </c>
      <c r="B18" s="559"/>
      <c r="C18" s="559"/>
      <c r="D18" s="559"/>
      <c r="E18" s="559"/>
    </row>
    <row r="19" spans="1:7" ht="26.1" customHeight="1" x14ac:dyDescent="0.3">
      <c r="A19" s="559" t="s">
        <v>19</v>
      </c>
      <c r="B19" s="559"/>
      <c r="C19" s="559"/>
      <c r="D19" s="559"/>
      <c r="E19" s="559"/>
      <c r="F19" s="3"/>
      <c r="G19" s="3"/>
    </row>
    <row r="20" spans="1:7" ht="39" customHeight="1" x14ac:dyDescent="0.3">
      <c r="A20" s="559" t="s">
        <v>20</v>
      </c>
      <c r="B20" s="559"/>
      <c r="C20" s="559"/>
      <c r="D20" s="559"/>
      <c r="E20" s="559"/>
    </row>
    <row r="21" spans="1:7" x14ac:dyDescent="0.3">
      <c r="A21" s="559"/>
      <c r="B21" s="559"/>
      <c r="C21" s="559"/>
      <c r="D21" s="559"/>
      <c r="E21" s="559"/>
    </row>
  </sheetData>
  <mergeCells count="5">
    <mergeCell ref="A2:E2"/>
    <mergeCell ref="A19:E19"/>
    <mergeCell ref="A20:E20"/>
    <mergeCell ref="A21:E21"/>
    <mergeCell ref="A18:E18"/>
  </mergeCells>
  <hyperlinks>
    <hyperlink ref="A2:E2" location="Índice!A1" display="Tabela 2 - Caracterização das instituições financeiras associadas, a 31 de dezembro de 2017"/>
  </hyperlinks>
  <pageMargins left="0.70866141732283472" right="0.70866141732283472" top="0.74803149606299213" bottom="0.74803149606299213" header="0.31496062992125984" footer="0.31496062992125984"/>
  <pageSetup paperSize="9" orientation="landscape" verticalDpi="36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showGridLines="0" workbookViewId="0">
      <selection activeCell="G25" sqref="G25"/>
    </sheetView>
  </sheetViews>
  <sheetFormatPr defaultColWidth="9.33203125" defaultRowHeight="14.4" x14ac:dyDescent="0.3"/>
  <cols>
    <col min="1" max="1" width="43.33203125" style="2" customWidth="1"/>
    <col min="2" max="5" width="11.33203125" style="2" bestFit="1" customWidth="1"/>
    <col min="6" max="6" width="10.6640625" style="2" customWidth="1"/>
    <col min="7" max="16384" width="9.33203125" style="2"/>
  </cols>
  <sheetData>
    <row r="1" spans="1:6" s="34" customFormat="1" ht="13.2" customHeight="1" x14ac:dyDescent="0.3"/>
    <row r="2" spans="1:6" s="34" customFormat="1" ht="13.2" customHeight="1" x14ac:dyDescent="0.3">
      <c r="A2" s="565" t="s">
        <v>470</v>
      </c>
      <c r="B2" s="565"/>
      <c r="C2" s="565"/>
      <c r="D2" s="565"/>
      <c r="E2" s="565"/>
      <c r="F2" s="565"/>
    </row>
    <row r="3" spans="1:6" s="34" customFormat="1" ht="13.2" customHeight="1" x14ac:dyDescent="0.3"/>
    <row r="4" spans="1:6" s="34" customFormat="1" ht="13.2" customHeight="1" x14ac:dyDescent="0.3">
      <c r="A4" s="74"/>
      <c r="B4" s="179">
        <v>2017</v>
      </c>
      <c r="C4" s="179">
        <v>2018</v>
      </c>
      <c r="D4" s="179">
        <v>2019</v>
      </c>
      <c r="E4" s="179">
        <v>2020</v>
      </c>
      <c r="F4" s="180" t="s">
        <v>12</v>
      </c>
    </row>
    <row r="5" spans="1:6" s="34" customFormat="1" ht="13.2" customHeight="1" x14ac:dyDescent="0.3">
      <c r="A5" s="79" t="s">
        <v>436</v>
      </c>
      <c r="B5" s="181"/>
      <c r="C5" s="183"/>
      <c r="D5" s="181"/>
      <c r="E5" s="181"/>
      <c r="F5" s="184"/>
    </row>
    <row r="6" spans="1:6" s="34" customFormat="1" ht="13.2" customHeight="1" x14ac:dyDescent="0.3">
      <c r="A6" s="91" t="s">
        <v>6</v>
      </c>
      <c r="B6" s="165">
        <v>9805141.4482510239</v>
      </c>
      <c r="C6" s="165">
        <v>9350657</v>
      </c>
      <c r="D6" s="165">
        <v>9457334</v>
      </c>
      <c r="E6" s="165">
        <v>9357391</v>
      </c>
      <c r="F6" s="446" t="s">
        <v>0</v>
      </c>
    </row>
    <row r="7" spans="1:6" s="34" customFormat="1" ht="13.2" customHeight="1" x14ac:dyDescent="0.3">
      <c r="A7" s="91" t="s">
        <v>223</v>
      </c>
      <c r="B7" s="448" t="s">
        <v>0</v>
      </c>
      <c r="C7" s="170">
        <v>-4.6351646291863724E-2</v>
      </c>
      <c r="D7" s="170">
        <v>1.1408503167210648E-2</v>
      </c>
      <c r="E7" s="170">
        <v>-1.0567777346131568E-2</v>
      </c>
      <c r="F7" s="449">
        <v>-1.5170306823594881E-2</v>
      </c>
    </row>
    <row r="8" spans="1:6" s="34" customFormat="1" ht="13.2" customHeight="1" x14ac:dyDescent="0.3">
      <c r="A8" s="79" t="s">
        <v>437</v>
      </c>
      <c r="B8" s="181"/>
      <c r="C8" s="183"/>
      <c r="D8" s="181"/>
      <c r="E8" s="181"/>
      <c r="F8" s="184"/>
    </row>
    <row r="9" spans="1:6" s="34" customFormat="1" ht="13.2" customHeight="1" x14ac:dyDescent="0.3">
      <c r="A9" s="91" t="s">
        <v>6</v>
      </c>
      <c r="B9" s="165">
        <v>13687364</v>
      </c>
      <c r="C9" s="165">
        <v>14100063</v>
      </c>
      <c r="D9" s="165">
        <v>14352780</v>
      </c>
      <c r="E9" s="165">
        <v>14886090</v>
      </c>
      <c r="F9" s="446" t="s">
        <v>0</v>
      </c>
    </row>
    <row r="10" spans="1:6" s="34" customFormat="1" ht="13.2" customHeight="1" x14ac:dyDescent="0.3">
      <c r="A10" s="91" t="s">
        <v>223</v>
      </c>
      <c r="B10" s="448" t="s">
        <v>0</v>
      </c>
      <c r="C10" s="170">
        <v>3.0151824704888419E-2</v>
      </c>
      <c r="D10" s="170">
        <v>1.792311140737457E-2</v>
      </c>
      <c r="E10" s="170">
        <v>3.715726152006793E-2</v>
      </c>
      <c r="F10" s="449">
        <v>2.8410732544110306E-2</v>
      </c>
    </row>
    <row r="11" spans="1:6" s="34" customFormat="1" ht="13.2" customHeight="1" x14ac:dyDescent="0.3">
      <c r="A11" s="79" t="s">
        <v>440</v>
      </c>
      <c r="B11" s="450"/>
      <c r="C11" s="451"/>
      <c r="D11" s="451"/>
      <c r="E11" s="451"/>
      <c r="F11" s="452"/>
    </row>
    <row r="12" spans="1:6" s="34" customFormat="1" ht="13.2" customHeight="1" x14ac:dyDescent="0.3">
      <c r="A12" s="91" t="s">
        <v>6</v>
      </c>
      <c r="B12" s="165">
        <v>270388</v>
      </c>
      <c r="C12" s="165">
        <v>293564</v>
      </c>
      <c r="D12" s="165">
        <v>311730</v>
      </c>
      <c r="E12" s="165">
        <v>324308</v>
      </c>
      <c r="F12" s="446" t="s">
        <v>0</v>
      </c>
    </row>
    <row r="13" spans="1:6" s="34" customFormat="1" ht="13.2" customHeight="1" x14ac:dyDescent="0.3">
      <c r="A13" s="191" t="s">
        <v>223</v>
      </c>
      <c r="B13" s="453" t="s">
        <v>0</v>
      </c>
      <c r="C13" s="454">
        <v>8.5713863041259275E-2</v>
      </c>
      <c r="D13" s="454">
        <v>6.1880884577127926E-2</v>
      </c>
      <c r="E13" s="454">
        <v>4.034901998524365E-2</v>
      </c>
      <c r="F13" s="455">
        <v>6.2647922534543612E-2</v>
      </c>
    </row>
    <row r="14" spans="1:6" ht="13.2" customHeight="1" x14ac:dyDescent="0.3">
      <c r="A14" s="1" t="s">
        <v>17</v>
      </c>
    </row>
    <row r="15" spans="1:6" ht="13.2" customHeight="1" x14ac:dyDescent="0.3">
      <c r="A15" s="559" t="s">
        <v>438</v>
      </c>
      <c r="B15" s="559"/>
      <c r="C15" s="559"/>
      <c r="D15" s="559"/>
      <c r="E15" s="559"/>
    </row>
    <row r="16" spans="1:6" ht="13.2" customHeight="1" x14ac:dyDescent="0.3">
      <c r="A16" s="587" t="s">
        <v>439</v>
      </c>
      <c r="B16" s="587"/>
      <c r="C16" s="587"/>
      <c r="D16" s="587"/>
      <c r="E16" s="587"/>
    </row>
    <row r="17" spans="1:5" ht="13.2" customHeight="1" x14ac:dyDescent="0.3">
      <c r="A17" s="587" t="s">
        <v>441</v>
      </c>
      <c r="B17" s="587"/>
      <c r="C17" s="587"/>
      <c r="D17" s="587"/>
      <c r="E17" s="587"/>
    </row>
  </sheetData>
  <mergeCells count="4">
    <mergeCell ref="A2:F2"/>
    <mergeCell ref="A15:E15"/>
    <mergeCell ref="A16:E16"/>
    <mergeCell ref="A17:E17"/>
  </mergeCells>
  <hyperlinks>
    <hyperlink ref="A2:F2" location="Índice!A1" display="Tabela 28 - Evolução  do número de utilizadores de homebanking, a 31 de dezembro (2014-2017)"/>
  </hyperlinks>
  <pageMargins left="0.70866141732283472" right="0.70866141732283472" top="0.74803149606299213" bottom="0.74803149606299213" header="0.31496062992125984" footer="0.31496062992125984"/>
  <pageSetup paperSize="9" scale="88" orientation="portrait" verticalDpi="36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workbookViewId="0">
      <selection activeCell="D24" sqref="D24"/>
    </sheetView>
  </sheetViews>
  <sheetFormatPr defaultColWidth="9.33203125" defaultRowHeight="14.4" x14ac:dyDescent="0.3"/>
  <cols>
    <col min="1" max="1" width="62.5546875" style="2" customWidth="1"/>
    <col min="2" max="2" width="14.33203125" style="2" bestFit="1" customWidth="1"/>
    <col min="3" max="5" width="14.33203125" style="2" customWidth="1"/>
    <col min="6" max="6" width="14.33203125" style="2" bestFit="1" customWidth="1"/>
    <col min="7" max="16384" width="9.33203125" style="2"/>
  </cols>
  <sheetData>
    <row r="1" spans="1:14" s="34" customFormat="1" ht="13.2" customHeight="1" x14ac:dyDescent="0.3"/>
    <row r="2" spans="1:14" s="34" customFormat="1" ht="13.2" customHeight="1" x14ac:dyDescent="0.3">
      <c r="A2" s="565" t="s">
        <v>471</v>
      </c>
      <c r="B2" s="565"/>
      <c r="C2" s="565"/>
      <c r="D2" s="565"/>
      <c r="E2" s="73"/>
      <c r="F2" s="73"/>
    </row>
    <row r="3" spans="1:14" s="34" customFormat="1" ht="13.2" customHeight="1" x14ac:dyDescent="0.3"/>
    <row r="4" spans="1:14" s="34" customFormat="1" ht="13.2" customHeight="1" x14ac:dyDescent="0.3">
      <c r="A4" s="11"/>
      <c r="B4" s="179">
        <v>2018</v>
      </c>
      <c r="C4" s="518">
        <v>2019</v>
      </c>
      <c r="D4" s="13">
        <v>2020</v>
      </c>
      <c r="H4" s="35"/>
      <c r="I4" s="35"/>
      <c r="J4" s="35"/>
      <c r="K4" s="35"/>
      <c r="L4" s="35"/>
      <c r="M4" s="35"/>
      <c r="N4" s="35"/>
    </row>
    <row r="5" spans="1:14" s="34" customFormat="1" ht="13.2" customHeight="1" x14ac:dyDescent="0.3">
      <c r="A5" s="14" t="s">
        <v>328</v>
      </c>
      <c r="B5" s="15"/>
      <c r="C5" s="15"/>
      <c r="D5" s="16"/>
      <c r="E5" s="50"/>
      <c r="F5" s="50"/>
      <c r="G5" s="50"/>
      <c r="H5" s="50"/>
    </row>
    <row r="6" spans="1:14" s="34" customFormat="1" ht="13.2" customHeight="1" x14ac:dyDescent="0.3">
      <c r="A6" s="17" t="s">
        <v>21</v>
      </c>
      <c r="B6" s="18">
        <v>17654.858345469995</v>
      </c>
      <c r="C6" s="18">
        <v>21847.926311980005</v>
      </c>
      <c r="D6" s="19">
        <v>34839.320202939998</v>
      </c>
    </row>
    <row r="7" spans="1:14" s="34" customFormat="1" ht="13.2" customHeight="1" x14ac:dyDescent="0.3">
      <c r="A7" s="17" t="s">
        <v>223</v>
      </c>
      <c r="B7" s="522">
        <v>0</v>
      </c>
      <c r="C7" s="21">
        <v>0.23750221522371473</v>
      </c>
      <c r="D7" s="20">
        <v>0.59462823635744066</v>
      </c>
    </row>
    <row r="8" spans="1:14" s="34" customFormat="1" ht="13.2" customHeight="1" x14ac:dyDescent="0.3">
      <c r="A8" s="17" t="s">
        <v>330</v>
      </c>
      <c r="B8" s="21">
        <v>5.3631618009213289E-2</v>
      </c>
      <c r="C8" s="21">
        <v>6.6105134176052294E-2</v>
      </c>
      <c r="D8" s="20">
        <v>9.8000000000000004E-2</v>
      </c>
    </row>
    <row r="9" spans="1:14" s="34" customFormat="1" ht="13.2" customHeight="1" x14ac:dyDescent="0.3">
      <c r="A9" s="14" t="s">
        <v>331</v>
      </c>
      <c r="B9" s="22"/>
      <c r="C9" s="22"/>
      <c r="D9" s="23"/>
    </row>
    <row r="10" spans="1:14" s="34" customFormat="1" ht="13.2" customHeight="1" x14ac:dyDescent="0.3">
      <c r="A10" s="17" t="s">
        <v>21</v>
      </c>
      <c r="B10" s="18">
        <v>20944.58253096</v>
      </c>
      <c r="C10" s="18">
        <v>19719.870387270003</v>
      </c>
      <c r="D10" s="19">
        <v>16261.971026740001</v>
      </c>
    </row>
    <row r="11" spans="1:14" s="34" customFormat="1" ht="13.2" customHeight="1" x14ac:dyDescent="0.3">
      <c r="A11" s="17" t="s">
        <v>223</v>
      </c>
      <c r="B11" s="522">
        <v>0</v>
      </c>
      <c r="C11" s="21">
        <v>-5.8473934339805744E-2</v>
      </c>
      <c r="D11" s="20">
        <v>-0.17535101867415015</v>
      </c>
    </row>
    <row r="12" spans="1:14" s="34" customFormat="1" ht="13.2" customHeight="1" x14ac:dyDescent="0.3">
      <c r="A12" s="17" t="s">
        <v>330</v>
      </c>
      <c r="B12" s="21">
        <v>6.362508425059725E-2</v>
      </c>
      <c r="C12" s="21">
        <v>5.9666288656880048E-2</v>
      </c>
      <c r="D12" s="20">
        <v>4.5999999999999999E-2</v>
      </c>
    </row>
    <row r="13" spans="1:14" s="34" customFormat="1" ht="13.2" customHeight="1" x14ac:dyDescent="0.3">
      <c r="A13" s="14" t="s">
        <v>233</v>
      </c>
      <c r="B13" s="24"/>
      <c r="C13" s="24"/>
      <c r="D13" s="25"/>
    </row>
    <row r="14" spans="1:14" s="34" customFormat="1" ht="13.2" customHeight="1" x14ac:dyDescent="0.3">
      <c r="A14" s="17" t="s">
        <v>21</v>
      </c>
      <c r="B14" s="18">
        <v>32224.770636139994</v>
      </c>
      <c r="C14" s="18">
        <v>33063.424010330004</v>
      </c>
      <c r="D14" s="19">
        <v>35176.123242889989</v>
      </c>
    </row>
    <row r="15" spans="1:14" s="34" customFormat="1" ht="13.2" customHeight="1" x14ac:dyDescent="0.3">
      <c r="A15" s="17" t="s">
        <v>223</v>
      </c>
      <c r="B15" s="522">
        <v>0</v>
      </c>
      <c r="C15" s="21">
        <v>2.6025115389012532E-2</v>
      </c>
      <c r="D15" s="20">
        <v>6.3898380031660151E-2</v>
      </c>
    </row>
    <row r="16" spans="1:14" s="34" customFormat="1" ht="13.2" customHeight="1" x14ac:dyDescent="0.3">
      <c r="A16" s="17" t="s">
        <v>330</v>
      </c>
      <c r="B16" s="21">
        <v>9.7891841178970651E-2</v>
      </c>
      <c r="C16" s="21">
        <v>0.10003979550791951</v>
      </c>
      <c r="D16" s="20">
        <v>9.9000000000000005E-2</v>
      </c>
    </row>
    <row r="17" spans="1:4" s="34" customFormat="1" ht="13.2" customHeight="1" x14ac:dyDescent="0.3">
      <c r="A17" s="14" t="s">
        <v>234</v>
      </c>
      <c r="B17" s="24"/>
      <c r="C17" s="24"/>
      <c r="D17" s="25"/>
    </row>
    <row r="18" spans="1:4" s="34" customFormat="1" ht="13.2" customHeight="1" x14ac:dyDescent="0.3">
      <c r="A18" s="17" t="s">
        <v>21</v>
      </c>
      <c r="B18" s="18">
        <v>228799.72416259383</v>
      </c>
      <c r="C18" s="18">
        <v>230953.96789484003</v>
      </c>
      <c r="D18" s="19">
        <v>243897.54754723</v>
      </c>
    </row>
    <row r="19" spans="1:4" s="34" customFormat="1" ht="13.2" customHeight="1" x14ac:dyDescent="0.3">
      <c r="A19" s="17" t="s">
        <v>223</v>
      </c>
      <c r="B19" s="522">
        <v>0</v>
      </c>
      <c r="C19" s="21">
        <v>9.4154122787111216E-3</v>
      </c>
      <c r="D19" s="20">
        <v>5.6043980410345418E-2</v>
      </c>
    </row>
    <row r="20" spans="1:4" s="34" customFormat="1" ht="13.2" customHeight="1" x14ac:dyDescent="0.3">
      <c r="A20" s="17" t="s">
        <v>330</v>
      </c>
      <c r="B20" s="21">
        <v>0.69604377587091504</v>
      </c>
      <c r="C20" s="21">
        <v>0.69879597807909544</v>
      </c>
      <c r="D20" s="20">
        <v>0.68700000000000006</v>
      </c>
    </row>
    <row r="21" spans="1:4" s="34" customFormat="1" ht="13.2" customHeight="1" x14ac:dyDescent="0.3">
      <c r="A21" s="14" t="s">
        <v>237</v>
      </c>
      <c r="B21" s="24"/>
      <c r="C21" s="24"/>
      <c r="D21" s="25"/>
    </row>
    <row r="22" spans="1:4" s="34" customFormat="1" ht="13.2" customHeight="1" x14ac:dyDescent="0.3">
      <c r="A22" s="17" t="s">
        <v>21</v>
      </c>
      <c r="B22" s="18">
        <v>29562.566041400001</v>
      </c>
      <c r="C22" s="18">
        <v>24917.52626481</v>
      </c>
      <c r="D22" s="19">
        <v>24801.226499660002</v>
      </c>
    </row>
    <row r="23" spans="1:4" s="34" customFormat="1" ht="13.2" customHeight="1" x14ac:dyDescent="0.3">
      <c r="A23" s="17" t="s">
        <v>223</v>
      </c>
      <c r="B23" s="522">
        <v>0</v>
      </c>
      <c r="C23" s="21">
        <v>-0.15712573022534637</v>
      </c>
      <c r="D23" s="20">
        <v>-4.6673880831518133E-3</v>
      </c>
    </row>
    <row r="24" spans="1:4" s="34" customFormat="1" ht="13.2" customHeight="1" x14ac:dyDescent="0.3">
      <c r="A24" s="17" t="s">
        <v>330</v>
      </c>
      <c r="B24" s="21">
        <v>8.9804642907900814E-2</v>
      </c>
      <c r="C24" s="21">
        <v>7.5392803580052625E-2</v>
      </c>
      <c r="D24" s="20">
        <v>7.0000000000000007E-2</v>
      </c>
    </row>
    <row r="25" spans="1:4" s="34" customFormat="1" ht="13.2" customHeight="1" x14ac:dyDescent="0.3">
      <c r="A25" s="26" t="s">
        <v>370</v>
      </c>
      <c r="B25" s="27">
        <v>329187.50171656383</v>
      </c>
      <c r="C25" s="27">
        <v>330502.71486923005</v>
      </c>
      <c r="D25" s="28">
        <v>354976.18851945997</v>
      </c>
    </row>
    <row r="26" spans="1:4" s="34" customFormat="1" ht="13.2" customHeight="1" x14ac:dyDescent="0.3">
      <c r="A26" s="29" t="s">
        <v>223</v>
      </c>
      <c r="B26" s="523">
        <v>0</v>
      </c>
      <c r="C26" s="44">
        <v>3.9953313713552152E-3</v>
      </c>
      <c r="D26" s="31">
        <v>7.4049236357750736E-2</v>
      </c>
    </row>
    <row r="27" spans="1:4" ht="13.2" customHeight="1" x14ac:dyDescent="0.3">
      <c r="A27" s="1" t="s">
        <v>17</v>
      </c>
    </row>
    <row r="28" spans="1:4" ht="13.2" customHeight="1" x14ac:dyDescent="0.3">
      <c r="A28" s="9" t="s">
        <v>320</v>
      </c>
      <c r="B28" s="10"/>
      <c r="C28" s="517"/>
      <c r="D28" s="10"/>
    </row>
  </sheetData>
  <mergeCells count="1">
    <mergeCell ref="A2:D2"/>
  </mergeCells>
  <hyperlinks>
    <hyperlink ref="A2:B2" location="Índice!A1" display="Tabela 29 - Composição e evolução da estrutura do ativo agregado, a 31 de dezembro (2014-2017)"/>
  </hyperlinks>
  <pageMargins left="0.70866141732283472" right="0.70866141732283472" top="0.74803149606299213" bottom="0.74803149606299213" header="0.31496062992125984" footer="0.31496062992125984"/>
  <pageSetup paperSize="9" scale="82" orientation="portrait" horizontalDpi="360" verticalDpi="36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topLeftCell="B1" zoomScaleNormal="100" workbookViewId="0">
      <selection activeCell="L13" sqref="L13"/>
    </sheetView>
  </sheetViews>
  <sheetFormatPr defaultColWidth="9.33203125" defaultRowHeight="13.8" x14ac:dyDescent="0.3"/>
  <cols>
    <col min="1" max="1" width="41.33203125" style="34" bestFit="1" customWidth="1"/>
    <col min="2" max="13" width="15.44140625" style="34" customWidth="1"/>
    <col min="14" max="16384" width="9.33203125" style="34"/>
  </cols>
  <sheetData>
    <row r="1" spans="1:13" ht="13.2" customHeight="1" x14ac:dyDescent="0.3"/>
    <row r="2" spans="1:13" ht="13.2" customHeight="1" x14ac:dyDescent="0.3">
      <c r="A2" s="565" t="s">
        <v>472</v>
      </c>
      <c r="B2" s="565"/>
      <c r="C2" s="565"/>
      <c r="D2" s="565"/>
      <c r="E2" s="565"/>
      <c r="F2" s="565"/>
      <c r="G2" s="565"/>
      <c r="H2" s="565"/>
      <c r="I2" s="565"/>
      <c r="J2" s="565"/>
      <c r="K2" s="565"/>
      <c r="L2" s="565"/>
      <c r="M2" s="565"/>
    </row>
    <row r="3" spans="1:13" ht="13.2" customHeight="1" x14ac:dyDescent="0.3"/>
    <row r="4" spans="1:13" ht="13.2" customHeight="1" x14ac:dyDescent="0.3">
      <c r="A4" s="471"/>
      <c r="B4" s="588">
        <v>2018</v>
      </c>
      <c r="C4" s="589"/>
      <c r="D4" s="589"/>
      <c r="E4" s="590"/>
      <c r="F4" s="591">
        <v>2019</v>
      </c>
      <c r="G4" s="591"/>
      <c r="H4" s="591"/>
      <c r="I4" s="591"/>
      <c r="J4" s="591">
        <v>2020</v>
      </c>
      <c r="K4" s="591"/>
      <c r="L4" s="591"/>
      <c r="M4" s="591"/>
    </row>
    <row r="5" spans="1:13" ht="69" x14ac:dyDescent="0.3">
      <c r="A5" s="459" t="s">
        <v>405</v>
      </c>
      <c r="B5" s="461" t="s">
        <v>331</v>
      </c>
      <c r="C5" s="461" t="s">
        <v>233</v>
      </c>
      <c r="D5" s="461" t="s">
        <v>234</v>
      </c>
      <c r="E5" s="461" t="s">
        <v>6</v>
      </c>
      <c r="F5" s="37" t="s">
        <v>331</v>
      </c>
      <c r="G5" s="37" t="s">
        <v>233</v>
      </c>
      <c r="H5" s="37" t="s">
        <v>234</v>
      </c>
      <c r="I5" s="38" t="s">
        <v>6</v>
      </c>
      <c r="J5" s="37" t="s">
        <v>331</v>
      </c>
      <c r="K5" s="37" t="s">
        <v>233</v>
      </c>
      <c r="L5" s="37" t="s">
        <v>234</v>
      </c>
      <c r="M5" s="38" t="s">
        <v>6</v>
      </c>
    </row>
    <row r="6" spans="1:13" ht="13.2" customHeight="1" x14ac:dyDescent="0.3">
      <c r="A6" s="39" t="s">
        <v>332</v>
      </c>
      <c r="B6" s="40">
        <v>3656.9307515300002</v>
      </c>
      <c r="C6" s="18">
        <v>0</v>
      </c>
      <c r="D6" s="18">
        <v>0</v>
      </c>
      <c r="E6" s="19">
        <v>3656.9307515300002</v>
      </c>
      <c r="F6" s="18">
        <v>3392</v>
      </c>
      <c r="G6" s="18">
        <v>0</v>
      </c>
      <c r="H6" s="18">
        <v>0</v>
      </c>
      <c r="I6" s="19">
        <v>3392</v>
      </c>
      <c r="J6" s="18">
        <v>3090</v>
      </c>
      <c r="K6" s="18">
        <v>0</v>
      </c>
      <c r="L6" s="18">
        <v>0</v>
      </c>
      <c r="M6" s="19">
        <v>3090</v>
      </c>
    </row>
    <row r="7" spans="1:13" ht="13.2" customHeight="1" x14ac:dyDescent="0.3">
      <c r="A7" s="39" t="s">
        <v>145</v>
      </c>
      <c r="B7" s="41">
        <v>0.17459741428187178</v>
      </c>
      <c r="C7" s="18">
        <v>0</v>
      </c>
      <c r="D7" s="18">
        <v>0</v>
      </c>
      <c r="E7" s="42">
        <v>1.2969225787494147E-2</v>
      </c>
      <c r="F7" s="21">
        <v>0.17200751424176844</v>
      </c>
      <c r="G7" s="18">
        <v>0</v>
      </c>
      <c r="H7" s="18">
        <v>0</v>
      </c>
      <c r="I7" s="42">
        <v>1.1954704877736385E-2</v>
      </c>
      <c r="J7" s="21">
        <v>0.19001800425878879</v>
      </c>
      <c r="K7" s="18">
        <v>0</v>
      </c>
      <c r="L7" s="18">
        <v>0</v>
      </c>
      <c r="M7" s="42">
        <v>1.0462677788124583E-2</v>
      </c>
    </row>
    <row r="8" spans="1:13" ht="13.2" customHeight="1" x14ac:dyDescent="0.3">
      <c r="A8" s="39" t="s">
        <v>333</v>
      </c>
      <c r="B8" s="40">
        <v>6068</v>
      </c>
      <c r="C8" s="18">
        <v>1165</v>
      </c>
      <c r="D8" s="18">
        <v>0</v>
      </c>
      <c r="E8" s="19">
        <v>7233</v>
      </c>
      <c r="F8" s="18">
        <v>5054</v>
      </c>
      <c r="G8" s="18">
        <v>1035</v>
      </c>
      <c r="H8" s="18">
        <v>0</v>
      </c>
      <c r="I8" s="19">
        <v>6089</v>
      </c>
      <c r="J8" s="18">
        <v>4284.7523760000004</v>
      </c>
      <c r="K8" s="18">
        <v>895</v>
      </c>
      <c r="L8" s="18">
        <v>0</v>
      </c>
      <c r="M8" s="19">
        <v>5179.7523760000004</v>
      </c>
    </row>
    <row r="9" spans="1:13" ht="13.2" customHeight="1" x14ac:dyDescent="0.3">
      <c r="A9" s="39" t="s">
        <v>145</v>
      </c>
      <c r="B9" s="41">
        <v>0.2897121060931051</v>
      </c>
      <c r="C9" s="21">
        <v>3.6152137659820234E-2</v>
      </c>
      <c r="D9" s="18">
        <v>0</v>
      </c>
      <c r="E9" s="42">
        <v>2.5651678003937618E-2</v>
      </c>
      <c r="F9" s="21">
        <v>0.256280495040484</v>
      </c>
      <c r="G9" s="21">
        <v>3.1303313653763251E-2</v>
      </c>
      <c r="H9" s="18">
        <v>0</v>
      </c>
      <c r="I9" s="42">
        <v>2.145950224040865E-2</v>
      </c>
      <c r="J9" s="21">
        <v>0.26400000000000001</v>
      </c>
      <c r="K9" s="21">
        <v>2.5443580950862025E-2</v>
      </c>
      <c r="L9" s="18">
        <v>0</v>
      </c>
      <c r="M9" s="42">
        <v>1.7538537259663669E-2</v>
      </c>
    </row>
    <row r="10" spans="1:13" ht="13.2" customHeight="1" x14ac:dyDescent="0.3">
      <c r="A10" s="39" t="s">
        <v>334</v>
      </c>
      <c r="B10" s="40">
        <v>11176</v>
      </c>
      <c r="C10" s="18">
        <v>31052</v>
      </c>
      <c r="D10" s="18">
        <v>41170</v>
      </c>
      <c r="E10" s="19">
        <v>83398</v>
      </c>
      <c r="F10" s="18">
        <v>11178</v>
      </c>
      <c r="G10" s="18">
        <v>32017</v>
      </c>
      <c r="H10" s="18">
        <v>41768</v>
      </c>
      <c r="I10" s="19">
        <v>84963</v>
      </c>
      <c r="J10" s="18">
        <v>8801.7820879999999</v>
      </c>
      <c r="K10" s="18">
        <v>31131</v>
      </c>
      <c r="L10" s="18">
        <v>53565</v>
      </c>
      <c r="M10" s="19">
        <v>93497.782088000007</v>
      </c>
    </row>
    <row r="11" spans="1:13" ht="13.2" customHeight="1" x14ac:dyDescent="0.3">
      <c r="A11" s="39" t="s">
        <v>145</v>
      </c>
      <c r="B11" s="41">
        <v>0.53258973264610132</v>
      </c>
      <c r="C11" s="21">
        <v>0.96360187005385234</v>
      </c>
      <c r="D11" s="21">
        <v>0.17993881118881119</v>
      </c>
      <c r="E11" s="42">
        <v>0.29576920256772982</v>
      </c>
      <c r="F11" s="21">
        <v>0.56684228522140245</v>
      </c>
      <c r="G11" s="21">
        <v>0.96837632518472627</v>
      </c>
      <c r="H11" s="21">
        <v>0.18084986620712348</v>
      </c>
      <c r="I11" s="42">
        <v>0.29944621561130413</v>
      </c>
      <c r="J11" s="21">
        <v>0.54126118649919575</v>
      </c>
      <c r="K11" s="21">
        <v>0.88501018835897838</v>
      </c>
      <c r="L11" s="21">
        <v>0.2196204970930471</v>
      </c>
      <c r="M11" s="42">
        <v>0.31658160773172495</v>
      </c>
    </row>
    <row r="12" spans="1:13" ht="13.2" customHeight="1" x14ac:dyDescent="0.3">
      <c r="A12" s="39" t="s">
        <v>335</v>
      </c>
      <c r="B12" s="40">
        <v>44</v>
      </c>
      <c r="C12" s="18">
        <v>7.9270834900000002</v>
      </c>
      <c r="D12" s="18">
        <v>187630</v>
      </c>
      <c r="E12" s="19">
        <v>187681.92708349001</v>
      </c>
      <c r="F12" s="18">
        <v>96.030927000000005</v>
      </c>
      <c r="G12" s="18">
        <v>10.59229083</v>
      </c>
      <c r="H12" s="18">
        <v>189186</v>
      </c>
      <c r="I12" s="19">
        <v>189293</v>
      </c>
      <c r="J12" s="18">
        <v>85.082492000000002</v>
      </c>
      <c r="K12" s="18">
        <v>3149.86623237</v>
      </c>
      <c r="L12" s="18">
        <v>190333</v>
      </c>
      <c r="M12" s="19">
        <v>193567.94872437001</v>
      </c>
    </row>
    <row r="13" spans="1:13" ht="13.2" customHeight="1" x14ac:dyDescent="0.3">
      <c r="A13" s="39" t="s">
        <v>145</v>
      </c>
      <c r="B13" s="43">
        <v>2.1007469789216587E-3</v>
      </c>
      <c r="C13" s="44">
        <v>2.4599228632735473E-4</v>
      </c>
      <c r="D13" s="44">
        <v>0.82006118881118883</v>
      </c>
      <c r="E13" s="45">
        <v>0.66460989364083844</v>
      </c>
      <c r="F13" s="44">
        <v>4.869705496345144E-3</v>
      </c>
      <c r="G13" s="44">
        <v>3.2036116151050264E-4</v>
      </c>
      <c r="H13" s="44">
        <v>0.81915013379287649</v>
      </c>
      <c r="I13" s="45">
        <v>0.66813957727055073</v>
      </c>
      <c r="J13" s="44">
        <v>5.2321052838849077E-3</v>
      </c>
      <c r="K13" s="44">
        <v>8.9546230690159628E-2</v>
      </c>
      <c r="L13" s="44">
        <v>0.7803795029069529</v>
      </c>
      <c r="M13" s="45">
        <v>0.65541717722048687</v>
      </c>
    </row>
    <row r="14" spans="1:13" ht="13.2" customHeight="1" x14ac:dyDescent="0.3">
      <c r="A14" s="46" t="s">
        <v>6</v>
      </c>
      <c r="B14" s="47">
        <v>20944.930751530002</v>
      </c>
      <c r="C14" s="48">
        <v>32224.927083490002</v>
      </c>
      <c r="D14" s="48">
        <v>228800</v>
      </c>
      <c r="E14" s="49">
        <v>281969.85783502</v>
      </c>
      <c r="F14" s="48">
        <v>19720.068713000001</v>
      </c>
      <c r="G14" s="48">
        <v>33063</v>
      </c>
      <c r="H14" s="48">
        <v>230954</v>
      </c>
      <c r="I14" s="49">
        <v>283737</v>
      </c>
      <c r="J14" s="48">
        <v>16261.616956</v>
      </c>
      <c r="K14" s="48">
        <v>35175.866232369997</v>
      </c>
      <c r="L14" s="48">
        <v>243898</v>
      </c>
      <c r="M14" s="49">
        <v>295335.48318837001</v>
      </c>
    </row>
    <row r="15" spans="1:13" x14ac:dyDescent="0.3">
      <c r="A15" s="1" t="s">
        <v>17</v>
      </c>
    </row>
    <row r="16" spans="1:13" ht="21.6" x14ac:dyDescent="0.3">
      <c r="A16" s="51" t="s">
        <v>320</v>
      </c>
      <c r="B16" s="351"/>
      <c r="C16" s="351"/>
      <c r="D16" s="351"/>
      <c r="E16" s="351"/>
      <c r="F16" s="351"/>
      <c r="G16" s="351"/>
      <c r="H16" s="351"/>
      <c r="I16" s="351"/>
      <c r="J16" s="351"/>
      <c r="K16" s="351"/>
      <c r="L16" s="351"/>
      <c r="M16" s="351"/>
    </row>
  </sheetData>
  <mergeCells count="4">
    <mergeCell ref="B4:E4"/>
    <mergeCell ref="F4:I4"/>
    <mergeCell ref="J4:M4"/>
    <mergeCell ref="A2:M2"/>
  </mergeCells>
  <hyperlinks>
    <hyperlink ref="A2:B2" location="Índice!A1" display="Tabela 29 - Composição e evolução da estrutura do ativo agregado, a 31 de dezembro (2014-2017)"/>
  </hyperlinks>
  <pageMargins left="0.7" right="0.7" top="0.75" bottom="0.75" header="0.3" footer="0.3"/>
  <pageSetup paperSize="9" scale="80" orientation="landscape" horizontalDpi="360" verticalDpi="36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election activeCell="D24" sqref="D24"/>
    </sheetView>
  </sheetViews>
  <sheetFormatPr defaultColWidth="9.33203125" defaultRowHeight="14.4" x14ac:dyDescent="0.3"/>
  <cols>
    <col min="1" max="1" width="61" style="2" customWidth="1"/>
    <col min="2" max="4" width="14.33203125" style="2" customWidth="1"/>
    <col min="5" max="16384" width="9.33203125" style="2"/>
  </cols>
  <sheetData>
    <row r="1" spans="1:5" s="34" customFormat="1" ht="13.2" customHeight="1" x14ac:dyDescent="0.3"/>
    <row r="2" spans="1:5" s="34" customFormat="1" ht="13.2" customHeight="1" x14ac:dyDescent="0.3">
      <c r="A2" s="565" t="s">
        <v>474</v>
      </c>
      <c r="B2" s="565"/>
      <c r="C2" s="565"/>
      <c r="D2" s="565"/>
      <c r="E2" s="57"/>
    </row>
    <row r="3" spans="1:5" s="34" customFormat="1" ht="13.2" customHeight="1" x14ac:dyDescent="0.3"/>
    <row r="4" spans="1:5" s="34" customFormat="1" ht="13.2" customHeight="1" x14ac:dyDescent="0.3">
      <c r="A4" s="11"/>
      <c r="B4" s="179">
        <v>2018</v>
      </c>
      <c r="C4" s="518">
        <v>2019</v>
      </c>
      <c r="D4" s="13">
        <v>2020</v>
      </c>
    </row>
    <row r="5" spans="1:5" s="34" customFormat="1" ht="13.2" customHeight="1" x14ac:dyDescent="0.3">
      <c r="A5" s="14" t="s">
        <v>336</v>
      </c>
      <c r="B5" s="15"/>
      <c r="C5" s="15"/>
      <c r="D5" s="16"/>
    </row>
    <row r="6" spans="1:5" s="34" customFormat="1" ht="13.2" customHeight="1" x14ac:dyDescent="0.3">
      <c r="A6" s="17" t="s">
        <v>21</v>
      </c>
      <c r="B6" s="18">
        <v>20</v>
      </c>
      <c r="C6" s="18">
        <v>27</v>
      </c>
      <c r="D6" s="19">
        <v>27</v>
      </c>
    </row>
    <row r="7" spans="1:5" s="34" customFormat="1" ht="13.2" customHeight="1" x14ac:dyDescent="0.3">
      <c r="A7" s="17" t="s">
        <v>223</v>
      </c>
      <c r="B7" s="522">
        <v>0</v>
      </c>
      <c r="C7" s="21">
        <v>0.35000000000000009</v>
      </c>
      <c r="D7" s="20">
        <v>0</v>
      </c>
    </row>
    <row r="8" spans="1:5" s="34" customFormat="1" ht="13.2" customHeight="1" x14ac:dyDescent="0.3">
      <c r="A8" s="17" t="s">
        <v>345</v>
      </c>
      <c r="B8" s="21">
        <v>9.9744629825990677E-5</v>
      </c>
      <c r="C8" s="21">
        <v>1.3652506141773082E-4</v>
      </c>
      <c r="D8" s="20">
        <v>1.3652506141773082E-4</v>
      </c>
    </row>
    <row r="9" spans="1:5" s="34" customFormat="1" ht="13.2" customHeight="1" x14ac:dyDescent="0.3">
      <c r="A9" s="14" t="s">
        <v>337</v>
      </c>
      <c r="B9" s="22"/>
      <c r="C9" s="22"/>
      <c r="D9" s="23"/>
    </row>
    <row r="10" spans="1:5" s="34" customFormat="1" ht="13.2" customHeight="1" x14ac:dyDescent="0.3">
      <c r="A10" s="17" t="s">
        <v>21</v>
      </c>
      <c r="B10" s="18">
        <v>13062</v>
      </c>
      <c r="C10" s="18">
        <v>12382</v>
      </c>
      <c r="D10" s="19">
        <v>10152</v>
      </c>
    </row>
    <row r="11" spans="1:5" s="34" customFormat="1" ht="13.2" customHeight="1" x14ac:dyDescent="0.3">
      <c r="A11" s="17" t="s">
        <v>223</v>
      </c>
      <c r="B11" s="522">
        <v>0</v>
      </c>
      <c r="C11" s="21">
        <v>-5.2059408972592203E-2</v>
      </c>
      <c r="D11" s="20">
        <v>-0.18010014537231467</v>
      </c>
    </row>
    <row r="12" spans="1:5" s="34" customFormat="1" ht="13.2" customHeight="1" x14ac:dyDescent="0.3">
      <c r="A12" s="17" t="s">
        <v>345</v>
      </c>
      <c r="B12" s="21">
        <v>6.5143217739354511E-2</v>
      </c>
      <c r="C12" s="21">
        <v>6.2609381869420111E-2</v>
      </c>
      <c r="D12" s="20">
        <v>0.05</v>
      </c>
    </row>
    <row r="13" spans="1:5" s="34" customFormat="1" ht="13.2" customHeight="1" x14ac:dyDescent="0.3">
      <c r="A13" s="14" t="s">
        <v>338</v>
      </c>
      <c r="B13" s="24"/>
      <c r="C13" s="24"/>
      <c r="D13" s="25"/>
    </row>
    <row r="14" spans="1:5" s="34" customFormat="1" ht="13.2" customHeight="1" x14ac:dyDescent="0.3">
      <c r="A14" s="17" t="s">
        <v>21</v>
      </c>
      <c r="B14" s="18">
        <v>84557</v>
      </c>
      <c r="C14" s="18">
        <v>79460</v>
      </c>
      <c r="D14" s="19">
        <v>84204</v>
      </c>
    </row>
    <row r="15" spans="1:5" s="34" customFormat="1" ht="13.2" customHeight="1" x14ac:dyDescent="0.3">
      <c r="A15" s="17" t="s">
        <v>223</v>
      </c>
      <c r="B15" s="522">
        <v>0</v>
      </c>
      <c r="C15" s="21">
        <v>-6.0278865144222205E-2</v>
      </c>
      <c r="D15" s="20">
        <v>5.9702995217719712E-2</v>
      </c>
    </row>
    <row r="16" spans="1:5" s="34" customFormat="1" ht="13.2" customHeight="1" x14ac:dyDescent="0.3">
      <c r="A16" s="17" t="s">
        <v>345</v>
      </c>
      <c r="B16" s="21">
        <v>0.42170533320981468</v>
      </c>
      <c r="C16" s="21">
        <v>0.40178819926862552</v>
      </c>
      <c r="D16" s="20">
        <v>0.41699999999999998</v>
      </c>
    </row>
    <row r="17" spans="1:9" s="34" customFormat="1" ht="13.2" customHeight="1" x14ac:dyDescent="0.3">
      <c r="A17" s="14" t="s">
        <v>339</v>
      </c>
      <c r="B17" s="24"/>
      <c r="C17" s="24"/>
      <c r="D17" s="25"/>
    </row>
    <row r="18" spans="1:9" s="34" customFormat="1" ht="13.2" customHeight="1" x14ac:dyDescent="0.3">
      <c r="A18" s="17" t="s">
        <v>21</v>
      </c>
      <c r="B18" s="18">
        <v>87404.568112619949</v>
      </c>
      <c r="C18" s="18">
        <v>89693.914915399975</v>
      </c>
      <c r="D18" s="19">
        <v>94285.347377999991</v>
      </c>
      <c r="E18" s="504"/>
      <c r="G18" s="504"/>
      <c r="H18" s="504"/>
      <c r="I18" s="351"/>
    </row>
    <row r="19" spans="1:9" s="34" customFormat="1" ht="13.2" customHeight="1" x14ac:dyDescent="0.3">
      <c r="A19" s="17" t="s">
        <v>223</v>
      </c>
      <c r="B19" s="522">
        <v>0</v>
      </c>
      <c r="C19" s="21">
        <v>2.6192530347272314E-2</v>
      </c>
      <c r="D19" s="20">
        <v>5.1190010681668729E-2</v>
      </c>
    </row>
    <row r="20" spans="1:9" s="34" customFormat="1" ht="13.2" customHeight="1" x14ac:dyDescent="0.3">
      <c r="A20" s="17" t="s">
        <v>345</v>
      </c>
      <c r="B20" s="21">
        <v>0.43590681457469327</v>
      </c>
      <c r="C20" s="21">
        <v>0.45353582380080382</v>
      </c>
      <c r="D20" s="20">
        <v>0.46700000000000003</v>
      </c>
    </row>
    <row r="21" spans="1:9" s="34" customFormat="1" ht="13.2" customHeight="1" x14ac:dyDescent="0.3">
      <c r="A21" s="14" t="s">
        <v>340</v>
      </c>
      <c r="B21" s="24"/>
      <c r="C21" s="24"/>
      <c r="D21" s="25"/>
    </row>
    <row r="22" spans="1:9" s="34" customFormat="1" ht="13.2" customHeight="1" x14ac:dyDescent="0.3">
      <c r="A22" s="17" t="s">
        <v>21</v>
      </c>
      <c r="B22" s="18">
        <v>15468.479853179977</v>
      </c>
      <c r="C22" s="18">
        <v>16202.973044079457</v>
      </c>
      <c r="D22" s="19">
        <v>13319.69158431062</v>
      </c>
    </row>
    <row r="23" spans="1:9" s="34" customFormat="1" ht="13.2" customHeight="1" x14ac:dyDescent="0.3">
      <c r="A23" s="17" t="s">
        <v>223</v>
      </c>
      <c r="B23" s="522">
        <v>0</v>
      </c>
      <c r="C23" s="21">
        <v>4.7483217347209727E-2</v>
      </c>
      <c r="D23" s="20">
        <v>-0.17794767984400151</v>
      </c>
    </row>
    <row r="24" spans="1:9" s="34" customFormat="1" ht="13.2" customHeight="1" x14ac:dyDescent="0.3">
      <c r="A24" s="17" t="s">
        <v>345</v>
      </c>
      <c r="B24" s="21">
        <v>7.7144889846311571E-2</v>
      </c>
      <c r="C24" s="21">
        <v>8.1930069999732763E-2</v>
      </c>
      <c r="D24" s="20">
        <v>6.6000000000000003E-2</v>
      </c>
    </row>
    <row r="25" spans="1:9" s="34" customFormat="1" ht="13.2" customHeight="1" x14ac:dyDescent="0.3">
      <c r="A25" s="26" t="s">
        <v>341</v>
      </c>
      <c r="B25" s="27">
        <v>200512.04796579992</v>
      </c>
      <c r="C25" s="27">
        <v>197765.88795947944</v>
      </c>
      <c r="D25" s="28">
        <v>201988.03896231059</v>
      </c>
      <c r="E25" s="351"/>
    </row>
    <row r="26" spans="1:9" s="34" customFormat="1" ht="13.2" customHeight="1" x14ac:dyDescent="0.3">
      <c r="A26" s="26" t="s">
        <v>342</v>
      </c>
      <c r="B26" s="27">
        <v>-12829.820598370572</v>
      </c>
      <c r="C26" s="524">
        <v>-8473</v>
      </c>
      <c r="D26" s="32">
        <v>-8420</v>
      </c>
    </row>
    <row r="27" spans="1:9" s="34" customFormat="1" ht="13.2" customHeight="1" x14ac:dyDescent="0.3">
      <c r="A27" s="26" t="s">
        <v>343</v>
      </c>
      <c r="B27" s="27">
        <v>187682.22736742935</v>
      </c>
      <c r="C27" s="524">
        <v>189292.88795947944</v>
      </c>
      <c r="D27" s="32">
        <v>193568.03896231059</v>
      </c>
    </row>
    <row r="28" spans="1:9" s="34" customFormat="1" ht="13.2" customHeight="1" x14ac:dyDescent="0.3">
      <c r="A28" s="29" t="s">
        <v>344</v>
      </c>
      <c r="B28" s="523">
        <v>0</v>
      </c>
      <c r="C28" s="44">
        <v>8.5818493026346143E-3</v>
      </c>
      <c r="D28" s="31">
        <v>2.2584847475866532E-2</v>
      </c>
    </row>
    <row r="29" spans="1:9" ht="13.2" customHeight="1" x14ac:dyDescent="0.3">
      <c r="A29" s="1" t="s">
        <v>17</v>
      </c>
      <c r="B29" s="1"/>
      <c r="C29" s="1"/>
    </row>
    <row r="30" spans="1:9" ht="13.2" customHeight="1" x14ac:dyDescent="0.3">
      <c r="A30" s="559" t="s">
        <v>320</v>
      </c>
      <c r="B30" s="559"/>
      <c r="C30" s="559"/>
      <c r="D30" s="559"/>
      <c r="E30" s="559"/>
      <c r="F30" s="559"/>
      <c r="G30" s="559"/>
    </row>
  </sheetData>
  <mergeCells count="2">
    <mergeCell ref="A2:D2"/>
    <mergeCell ref="A30:G30"/>
  </mergeCells>
  <hyperlinks>
    <hyperlink ref="A2:D2" location="Índice!A1" display="Tabela 32 - Composição dos empréstimos a clientes e imparidades, por contraparte, a 31 de dezembro de 2018"/>
  </hyperlinks>
  <pageMargins left="0.70866141732283472" right="0.70866141732283472" top="0.74803149606299213" bottom="0.74803149606299213"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election activeCell="F19" sqref="F19"/>
    </sheetView>
  </sheetViews>
  <sheetFormatPr defaultColWidth="9.33203125" defaultRowHeight="14.4" x14ac:dyDescent="0.3"/>
  <cols>
    <col min="1" max="1" width="61" style="2" customWidth="1"/>
    <col min="2" max="4" width="14.33203125" style="2" customWidth="1"/>
    <col min="5" max="16384" width="9.33203125" style="2"/>
  </cols>
  <sheetData>
    <row r="1" spans="1:10" s="34" customFormat="1" ht="13.2" customHeight="1" x14ac:dyDescent="0.3"/>
    <row r="2" spans="1:10" s="34" customFormat="1" ht="13.2" customHeight="1" x14ac:dyDescent="0.3">
      <c r="A2" s="565" t="s">
        <v>473</v>
      </c>
      <c r="B2" s="565"/>
      <c r="C2" s="565"/>
      <c r="D2" s="565"/>
      <c r="E2" s="57"/>
    </row>
    <row r="3" spans="1:10" s="34" customFormat="1" ht="13.2" customHeight="1" x14ac:dyDescent="0.3"/>
    <row r="4" spans="1:10" s="34" customFormat="1" ht="13.2" customHeight="1" x14ac:dyDescent="0.3">
      <c r="A4" s="11"/>
      <c r="B4" s="505">
        <v>2018</v>
      </c>
      <c r="C4" s="518">
        <v>2019</v>
      </c>
      <c r="D4" s="13">
        <v>2020</v>
      </c>
    </row>
    <row r="5" spans="1:10" s="34" customFormat="1" ht="13.2" customHeight="1" x14ac:dyDescent="0.3">
      <c r="A5" s="14" t="s">
        <v>338</v>
      </c>
      <c r="B5" s="24"/>
      <c r="C5" s="24"/>
      <c r="D5" s="25"/>
    </row>
    <row r="6" spans="1:10" s="34" customFormat="1" ht="13.2" customHeight="1" x14ac:dyDescent="0.3">
      <c r="A6" s="17" t="s">
        <v>21</v>
      </c>
      <c r="B6" s="18">
        <v>84557</v>
      </c>
      <c r="C6" s="18">
        <v>79460</v>
      </c>
      <c r="D6" s="19">
        <v>84204</v>
      </c>
    </row>
    <row r="7" spans="1:10" s="34" customFormat="1" ht="13.2" customHeight="1" x14ac:dyDescent="0.3">
      <c r="A7" s="17" t="s">
        <v>223</v>
      </c>
      <c r="B7" s="522">
        <v>0</v>
      </c>
      <c r="C7" s="21">
        <v>-6.0278865144222205E-2</v>
      </c>
      <c r="D7" s="20">
        <v>5.9702995217719712E-2</v>
      </c>
    </row>
    <row r="8" spans="1:10" s="34" customFormat="1" ht="13.2" customHeight="1" x14ac:dyDescent="0.3">
      <c r="A8" s="17" t="s">
        <v>415</v>
      </c>
      <c r="B8" s="21">
        <v>0.45113897647526074</v>
      </c>
      <c r="C8" s="21">
        <v>0.42868652400643786</v>
      </c>
      <c r="D8" s="20">
        <v>0.43899912358429377</v>
      </c>
    </row>
    <row r="9" spans="1:10" s="34" customFormat="1" ht="13.2" customHeight="1" x14ac:dyDescent="0.3">
      <c r="A9" s="14" t="s">
        <v>339</v>
      </c>
      <c r="B9" s="24"/>
      <c r="C9" s="24"/>
      <c r="D9" s="25"/>
    </row>
    <row r="10" spans="1:10" s="34" customFormat="1" ht="13.2" customHeight="1" x14ac:dyDescent="0.3">
      <c r="A10" s="17" t="s">
        <v>21</v>
      </c>
      <c r="B10" s="18">
        <v>87404.568112619949</v>
      </c>
      <c r="C10" s="18">
        <v>89693.914915399975</v>
      </c>
      <c r="D10" s="19">
        <v>94285.347377999991</v>
      </c>
      <c r="E10" s="504"/>
      <c r="G10" s="504"/>
      <c r="H10" s="504"/>
      <c r="I10" s="351"/>
    </row>
    <row r="11" spans="1:10" s="34" customFormat="1" ht="13.2" customHeight="1" x14ac:dyDescent="0.3">
      <c r="A11" s="17" t="s">
        <v>223</v>
      </c>
      <c r="B11" s="522">
        <v>0</v>
      </c>
      <c r="C11" s="21">
        <v>2.6192530347272314E-2</v>
      </c>
      <c r="D11" s="20">
        <v>5.1190010681668729E-2</v>
      </c>
    </row>
    <row r="12" spans="1:10" s="34" customFormat="1" ht="13.2" customHeight="1" x14ac:dyDescent="0.3">
      <c r="A12" s="17" t="s">
        <v>415</v>
      </c>
      <c r="B12" s="21">
        <v>0.46633167446325641</v>
      </c>
      <c r="C12" s="21">
        <v>0.48389847230823063</v>
      </c>
      <c r="D12" s="20">
        <v>0.49155841605841388</v>
      </c>
    </row>
    <row r="13" spans="1:10" s="34" customFormat="1" ht="13.2" customHeight="1" x14ac:dyDescent="0.3">
      <c r="A13" s="14" t="s">
        <v>340</v>
      </c>
      <c r="B13" s="24"/>
      <c r="C13" s="24"/>
      <c r="D13" s="25"/>
      <c r="H13" s="522"/>
      <c r="I13" s="21"/>
      <c r="J13" s="20"/>
    </row>
    <row r="14" spans="1:10" s="34" customFormat="1" ht="13.2" customHeight="1" x14ac:dyDescent="0.3">
      <c r="A14" s="17" t="s">
        <v>21</v>
      </c>
      <c r="B14" s="18">
        <v>15468.479853179977</v>
      </c>
      <c r="C14" s="18">
        <v>16202.973044079457</v>
      </c>
      <c r="D14" s="19">
        <v>13319.69158431062</v>
      </c>
    </row>
    <row r="15" spans="1:10" s="34" customFormat="1" ht="13.2" customHeight="1" x14ac:dyDescent="0.3">
      <c r="A15" s="17" t="s">
        <v>223</v>
      </c>
      <c r="B15" s="522">
        <v>0</v>
      </c>
      <c r="C15" s="21">
        <v>4.7483217347209727E-2</v>
      </c>
      <c r="D15" s="20">
        <v>-0.17794767984400151</v>
      </c>
    </row>
    <row r="16" spans="1:10" s="34" customFormat="1" ht="13.2" customHeight="1" x14ac:dyDescent="0.3">
      <c r="A16" s="17" t="s">
        <v>415</v>
      </c>
      <c r="B16" s="21">
        <v>8.2529349061482862E-2</v>
      </c>
      <c r="C16" s="21">
        <v>8.7415003685331408E-2</v>
      </c>
      <c r="D16" s="20">
        <v>6.9442460357292471E-2</v>
      </c>
    </row>
    <row r="17" spans="1:7" s="34" customFormat="1" ht="13.2" customHeight="1" x14ac:dyDescent="0.3">
      <c r="A17" s="26" t="s">
        <v>513</v>
      </c>
      <c r="B17" s="27">
        <v>187430.04796579992</v>
      </c>
      <c r="C17" s="27">
        <v>185356.88795947944</v>
      </c>
      <c r="D17" s="28">
        <v>191809.03896231059</v>
      </c>
      <c r="E17" s="351"/>
    </row>
    <row r="18" spans="1:7" s="34" customFormat="1" ht="13.2" customHeight="1" x14ac:dyDescent="0.3">
      <c r="A18" s="26" t="s">
        <v>342</v>
      </c>
      <c r="B18" s="27">
        <v>-12722.207687530572</v>
      </c>
      <c r="C18" s="524">
        <v>-8375</v>
      </c>
      <c r="D18" s="32">
        <v>-8144</v>
      </c>
    </row>
    <row r="19" spans="1:7" s="34" customFormat="1" ht="13.2" customHeight="1" x14ac:dyDescent="0.3">
      <c r="A19" s="26" t="s">
        <v>343</v>
      </c>
      <c r="B19" s="27">
        <v>174707.84027826934</v>
      </c>
      <c r="C19" s="524">
        <v>176981.88795947944</v>
      </c>
      <c r="D19" s="32">
        <v>183665.03896231059</v>
      </c>
    </row>
    <row r="20" spans="1:7" s="34" customFormat="1" ht="13.2" customHeight="1" x14ac:dyDescent="0.3">
      <c r="A20" s="29" t="s">
        <v>344</v>
      </c>
      <c r="B20" s="30">
        <v>0</v>
      </c>
      <c r="C20" s="44">
        <v>1.301628866562643E-2</v>
      </c>
      <c r="D20" s="31">
        <v>3.7761779354287706E-2</v>
      </c>
    </row>
    <row r="21" spans="1:7" ht="13.2" customHeight="1" x14ac:dyDescent="0.3">
      <c r="A21" s="1" t="s">
        <v>17</v>
      </c>
      <c r="B21" s="1"/>
      <c r="C21" s="1"/>
    </row>
    <row r="22" spans="1:7" ht="13.2" customHeight="1" x14ac:dyDescent="0.3">
      <c r="A22" s="559" t="s">
        <v>320</v>
      </c>
      <c r="B22" s="559"/>
      <c r="C22" s="559"/>
      <c r="D22" s="559"/>
      <c r="E22" s="559"/>
      <c r="F22" s="559"/>
      <c r="G22" s="559"/>
    </row>
  </sheetData>
  <mergeCells count="2">
    <mergeCell ref="A2:D2"/>
    <mergeCell ref="A22:G22"/>
  </mergeCells>
  <hyperlinks>
    <hyperlink ref="A2:D2" location="Índice!A1" display="Tabela 32 - Composição dos empréstimos a clientes e imparidades, por contraparte, a 31 de dezembro de 2018"/>
  </hyperlinks>
  <pageMargins left="0.70866141732283472" right="0.70866141732283472" top="0.74803149606299213" bottom="0.74803149606299213" header="0.31496062992125984" footer="0.31496062992125984"/>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topLeftCell="A2" zoomScaleNormal="100" workbookViewId="0">
      <selection activeCell="D31" sqref="D31"/>
    </sheetView>
  </sheetViews>
  <sheetFormatPr defaultColWidth="9.33203125" defaultRowHeight="14.4" x14ac:dyDescent="0.3"/>
  <cols>
    <col min="1" max="1" width="61" style="2" customWidth="1"/>
    <col min="2" max="4" width="14.33203125" style="2" customWidth="1"/>
    <col min="5" max="16384" width="9.33203125" style="2"/>
  </cols>
  <sheetData>
    <row r="1" spans="1:5" s="34" customFormat="1" ht="13.2" customHeight="1" x14ac:dyDescent="0.3"/>
    <row r="2" spans="1:5" s="34" customFormat="1" ht="13.2" customHeight="1" x14ac:dyDescent="0.3">
      <c r="A2" s="565" t="s">
        <v>475</v>
      </c>
      <c r="B2" s="565"/>
      <c r="C2" s="565"/>
      <c r="D2" s="565"/>
      <c r="E2" s="57"/>
    </row>
    <row r="3" spans="1:5" s="34" customFormat="1" ht="13.2" customHeight="1" x14ac:dyDescent="0.3"/>
    <row r="4" spans="1:5" s="34" customFormat="1" ht="13.2" customHeight="1" x14ac:dyDescent="0.3">
      <c r="A4" s="11"/>
      <c r="B4" s="179">
        <v>2018</v>
      </c>
      <c r="C4" s="518">
        <v>2019</v>
      </c>
      <c r="D4" s="13">
        <v>2020</v>
      </c>
    </row>
    <row r="5" spans="1:5" s="34" customFormat="1" ht="13.2" customHeight="1" x14ac:dyDescent="0.3">
      <c r="A5" s="14" t="s">
        <v>360</v>
      </c>
      <c r="B5" s="15"/>
      <c r="C5" s="15"/>
      <c r="D5" s="16"/>
    </row>
    <row r="6" spans="1:5" s="34" customFormat="1" ht="13.2" customHeight="1" x14ac:dyDescent="0.3">
      <c r="A6" s="17" t="s">
        <v>21</v>
      </c>
      <c r="B6" s="18">
        <v>8849.2968242000024</v>
      </c>
      <c r="C6" s="18">
        <v>7548.9052793235205</v>
      </c>
      <c r="D6" s="19">
        <v>5781.4091872208901</v>
      </c>
    </row>
    <row r="7" spans="1:5" s="34" customFormat="1" ht="13.2" customHeight="1" x14ac:dyDescent="0.3">
      <c r="A7" s="17" t="s">
        <v>223</v>
      </c>
      <c r="B7" s="522">
        <v>0</v>
      </c>
      <c r="C7" s="21">
        <v>-0.14694857350929014</v>
      </c>
      <c r="D7" s="20">
        <v>-0.23413939196505862</v>
      </c>
    </row>
    <row r="8" spans="1:5" s="34" customFormat="1" ht="13.2" customHeight="1" x14ac:dyDescent="0.3">
      <c r="A8" s="17" t="s">
        <v>345</v>
      </c>
      <c r="B8" s="21">
        <v>4.4133442907182761E-2</v>
      </c>
      <c r="C8" s="21">
        <v>3.8170936218739314E-2</v>
      </c>
      <c r="D8" s="20">
        <v>2.8000000000000001E-2</v>
      </c>
    </row>
    <row r="9" spans="1:5" s="34" customFormat="1" ht="13.2" customHeight="1" x14ac:dyDescent="0.3">
      <c r="A9" s="14" t="s">
        <v>361</v>
      </c>
      <c r="B9" s="22"/>
      <c r="C9" s="22"/>
      <c r="D9" s="23"/>
    </row>
    <row r="10" spans="1:5" s="34" customFormat="1" ht="13.2" customHeight="1" x14ac:dyDescent="0.3">
      <c r="A10" s="17" t="s">
        <v>21</v>
      </c>
      <c r="B10" s="18">
        <v>1377.3184218399997</v>
      </c>
      <c r="C10" s="18">
        <v>1322.2609915900002</v>
      </c>
      <c r="D10" s="19">
        <v>1150.8954511300001</v>
      </c>
    </row>
    <row r="11" spans="1:5" s="34" customFormat="1" ht="13.2" customHeight="1" x14ac:dyDescent="0.3">
      <c r="A11" s="17" t="s">
        <v>223</v>
      </c>
      <c r="B11" s="522">
        <v>0</v>
      </c>
      <c r="C11" s="21">
        <v>-3.9974365678233426E-2</v>
      </c>
      <c r="D11" s="20">
        <v>-0.12960039020279612</v>
      </c>
    </row>
    <row r="12" spans="1:5" s="34" customFormat="1" ht="13.2" customHeight="1" x14ac:dyDescent="0.3">
      <c r="A12" s="17" t="s">
        <v>345</v>
      </c>
      <c r="B12" s="21">
        <v>6.8689981975807298E-3</v>
      </c>
      <c r="C12" s="21">
        <v>6.6859946054365956E-3</v>
      </c>
      <c r="D12" s="20">
        <v>5.8194870956782231E-3</v>
      </c>
    </row>
    <row r="13" spans="1:5" s="34" customFormat="1" ht="13.2" customHeight="1" x14ac:dyDescent="0.3">
      <c r="A13" s="14" t="s">
        <v>362</v>
      </c>
      <c r="B13" s="24"/>
      <c r="C13" s="24"/>
      <c r="D13" s="25"/>
    </row>
    <row r="14" spans="1:5" s="34" customFormat="1" ht="13.2" customHeight="1" x14ac:dyDescent="0.3">
      <c r="A14" s="17" t="s">
        <v>21</v>
      </c>
      <c r="B14" s="18">
        <v>7639.5754252200013</v>
      </c>
      <c r="C14" s="18">
        <v>7450.25590388</v>
      </c>
      <c r="D14" s="19">
        <v>7867.2890697699995</v>
      </c>
    </row>
    <row r="15" spans="1:5" s="34" customFormat="1" ht="13.2" customHeight="1" x14ac:dyDescent="0.3">
      <c r="A15" s="17" t="s">
        <v>223</v>
      </c>
      <c r="B15" s="522">
        <v>0</v>
      </c>
      <c r="C15" s="21">
        <v>-2.4781419228484092E-2</v>
      </c>
      <c r="D15" s="20">
        <v>5.5975683422204936E-2</v>
      </c>
    </row>
    <row r="16" spans="1:5" s="34" customFormat="1" ht="13.2" customHeight="1" x14ac:dyDescent="0.3">
      <c r="A16" s="17" t="s">
        <v>345</v>
      </c>
      <c r="B16" s="21">
        <v>3.810028893392256E-2</v>
      </c>
      <c r="C16" s="21">
        <v>3.7672117002079258E-2</v>
      </c>
      <c r="D16" s="20">
        <v>3.9E-2</v>
      </c>
    </row>
    <row r="17" spans="1:6" s="34" customFormat="1" ht="13.2" customHeight="1" x14ac:dyDescent="0.3">
      <c r="A17" s="14" t="s">
        <v>363</v>
      </c>
      <c r="B17" s="24"/>
      <c r="C17" s="24"/>
      <c r="D17" s="25"/>
    </row>
    <row r="18" spans="1:6" s="34" customFormat="1" ht="13.2" customHeight="1" x14ac:dyDescent="0.3">
      <c r="A18" s="17" t="s">
        <v>21</v>
      </c>
      <c r="B18" s="18">
        <v>6500.012929139999</v>
      </c>
      <c r="C18" s="18">
        <v>6636.3385273099993</v>
      </c>
      <c r="D18" s="19">
        <v>8762.3916417</v>
      </c>
    </row>
    <row r="19" spans="1:6" s="34" customFormat="1" ht="13.2" customHeight="1" x14ac:dyDescent="0.3">
      <c r="A19" s="17" t="s">
        <v>223</v>
      </c>
      <c r="B19" s="522">
        <v>0</v>
      </c>
      <c r="C19" s="21">
        <v>2.0973127231615818E-2</v>
      </c>
      <c r="D19" s="20">
        <v>0.32036538004214554</v>
      </c>
    </row>
    <row r="20" spans="1:6" s="34" customFormat="1" ht="13.2" customHeight="1" x14ac:dyDescent="0.3">
      <c r="A20" s="17" t="s">
        <v>345</v>
      </c>
      <c r="B20" s="21">
        <v>3.2417033262988497E-2</v>
      </c>
      <c r="C20" s="21">
        <v>3.3556554928003107E-2</v>
      </c>
      <c r="D20" s="20">
        <v>4.2999999999999997E-2</v>
      </c>
    </row>
    <row r="21" spans="1:6" s="34" customFormat="1" ht="13.2" customHeight="1" x14ac:dyDescent="0.3">
      <c r="A21" s="14" t="s">
        <v>364</v>
      </c>
      <c r="B21" s="24"/>
      <c r="C21" s="24"/>
      <c r="D21" s="25"/>
    </row>
    <row r="22" spans="1:6" s="34" customFormat="1" ht="13.2" customHeight="1" x14ac:dyDescent="0.3">
      <c r="A22" s="17" t="s">
        <v>21</v>
      </c>
      <c r="B22" s="18">
        <v>1887.9387761099999</v>
      </c>
      <c r="C22" s="18">
        <v>467.32622443999998</v>
      </c>
      <c r="D22" s="19">
        <v>439.22403613</v>
      </c>
    </row>
    <row r="23" spans="1:6" s="34" customFormat="1" ht="13.2" customHeight="1" x14ac:dyDescent="0.3">
      <c r="A23" s="17" t="s">
        <v>223</v>
      </c>
      <c r="B23" s="522">
        <v>0</v>
      </c>
      <c r="C23" s="21">
        <v>-0.75246748975467237</v>
      </c>
      <c r="D23" s="20">
        <v>-6.0133985298332027E-2</v>
      </c>
    </row>
    <row r="24" spans="1:6" s="34" customFormat="1" ht="13.2" customHeight="1" x14ac:dyDescent="0.3">
      <c r="A24" s="17" t="s">
        <v>345</v>
      </c>
      <c r="B24" s="21">
        <v>9.4155772874348828E-3</v>
      </c>
      <c r="C24" s="21">
        <v>2.3630286573210297E-3</v>
      </c>
      <c r="D24" s="20">
        <v>2.2209303267821498E-3</v>
      </c>
    </row>
    <row r="25" spans="1:6" s="34" customFormat="1" ht="13.2" customHeight="1" x14ac:dyDescent="0.3">
      <c r="A25" s="14" t="s">
        <v>365</v>
      </c>
      <c r="B25" s="24"/>
      <c r="C25" s="24"/>
      <c r="D25" s="25"/>
    </row>
    <row r="26" spans="1:6" s="34" customFormat="1" ht="13.2" customHeight="1" x14ac:dyDescent="0.3">
      <c r="A26" s="17" t="s">
        <v>21</v>
      </c>
      <c r="B26" s="18">
        <v>172268.58430512995</v>
      </c>
      <c r="C26" s="18">
        <v>172044.43592493</v>
      </c>
      <c r="D26" s="19">
        <v>175658.81202448119</v>
      </c>
    </row>
    <row r="27" spans="1:6" s="34" customFormat="1" ht="13.2" customHeight="1" x14ac:dyDescent="0.3">
      <c r="A27" s="17" t="s">
        <v>223</v>
      </c>
      <c r="B27" s="522">
        <v>0</v>
      </c>
      <c r="C27" s="21">
        <v>-1.3011564534768372E-3</v>
      </c>
      <c r="D27" s="20">
        <v>2.1008387049077815E-2</v>
      </c>
    </row>
    <row r="28" spans="1:6" s="34" customFormat="1" ht="13.2" customHeight="1" x14ac:dyDescent="0.3">
      <c r="A28" s="17" t="s">
        <v>345</v>
      </c>
      <c r="B28" s="21">
        <v>0.85914235686392681</v>
      </c>
      <c r="C28" s="21">
        <v>0.86994033538436222</v>
      </c>
      <c r="D28" s="20">
        <v>0.87</v>
      </c>
    </row>
    <row r="29" spans="1:6" s="34" customFormat="1" ht="13.2" customHeight="1" x14ac:dyDescent="0.3">
      <c r="A29" s="14" t="s">
        <v>366</v>
      </c>
      <c r="B29" s="24"/>
      <c r="C29" s="24"/>
      <c r="D29" s="25"/>
    </row>
    <row r="30" spans="1:6" s="34" customFormat="1" ht="13.2" customHeight="1" x14ac:dyDescent="0.3">
      <c r="A30" s="17" t="s">
        <v>21</v>
      </c>
      <c r="B30" s="18">
        <v>1989.5434082100001</v>
      </c>
      <c r="C30" s="18">
        <v>2296.2651308899999</v>
      </c>
      <c r="D30" s="19">
        <v>2328.2417584099999</v>
      </c>
    </row>
    <row r="31" spans="1:6" s="34" customFormat="1" ht="13.2" customHeight="1" x14ac:dyDescent="0.3">
      <c r="A31" s="17" t="s">
        <v>223</v>
      </c>
      <c r="B31" s="522">
        <v>0</v>
      </c>
      <c r="C31" s="21">
        <v>0.15416689146579543</v>
      </c>
      <c r="D31" s="20">
        <v>1.3925494530157456E-2</v>
      </c>
    </row>
    <row r="32" spans="1:6" s="34" customFormat="1" ht="13.2" customHeight="1" x14ac:dyDescent="0.3">
      <c r="A32" s="17" t="s">
        <v>345</v>
      </c>
      <c r="B32" s="21">
        <v>9.9223025469637426E-3</v>
      </c>
      <c r="C32" s="21">
        <v>1.1611033204058416E-2</v>
      </c>
      <c r="D32" s="20">
        <v>1.1772722583431008E-2</v>
      </c>
      <c r="F32" s="610"/>
    </row>
    <row r="33" spans="1:7" s="34" customFormat="1" ht="13.2" customHeight="1" x14ac:dyDescent="0.3">
      <c r="A33" s="26" t="s">
        <v>341</v>
      </c>
      <c r="B33" s="27">
        <v>200512.27008984995</v>
      </c>
      <c r="C33" s="27">
        <v>197765.78798236354</v>
      </c>
      <c r="D33" s="28">
        <v>201988.2631688421</v>
      </c>
      <c r="F33" s="610"/>
    </row>
    <row r="34" spans="1:7" s="34" customFormat="1" ht="13.2" customHeight="1" x14ac:dyDescent="0.3">
      <c r="A34" s="26" t="s">
        <v>342</v>
      </c>
      <c r="B34" s="27">
        <v>-12829.820598370572</v>
      </c>
      <c r="C34" s="27">
        <v>-8473</v>
      </c>
      <c r="D34" s="28">
        <v>-8420</v>
      </c>
      <c r="F34" s="610"/>
    </row>
    <row r="35" spans="1:7" s="34" customFormat="1" ht="13.2" customHeight="1" x14ac:dyDescent="0.3">
      <c r="A35" s="26" t="s">
        <v>343</v>
      </c>
      <c r="B35" s="27">
        <v>187682.44949147938</v>
      </c>
      <c r="C35" s="27">
        <v>189292.78798236354</v>
      </c>
      <c r="D35" s="28">
        <v>193568.2631688421</v>
      </c>
      <c r="F35" s="610"/>
    </row>
    <row r="36" spans="1:7" s="34" customFormat="1" ht="13.2" customHeight="1" x14ac:dyDescent="0.3">
      <c r="A36" s="29" t="s">
        <v>344</v>
      </c>
      <c r="B36" s="523">
        <v>0</v>
      </c>
      <c r="C36" s="44">
        <v>8.5801229430206849E-3</v>
      </c>
      <c r="D36" s="31">
        <v>2.2586572008632899E-2</v>
      </c>
      <c r="F36" s="610"/>
    </row>
    <row r="37" spans="1:7" ht="13.2" customHeight="1" x14ac:dyDescent="0.3">
      <c r="A37" s="1" t="s">
        <v>17</v>
      </c>
      <c r="B37" s="1"/>
      <c r="C37" s="1"/>
      <c r="F37" s="610"/>
    </row>
    <row r="38" spans="1:7" ht="13.2" customHeight="1" x14ac:dyDescent="0.3">
      <c r="A38" s="33" t="s">
        <v>320</v>
      </c>
      <c r="B38" s="33"/>
      <c r="C38" s="33"/>
      <c r="D38" s="33"/>
      <c r="E38" s="33"/>
      <c r="F38" s="611"/>
      <c r="G38" s="33"/>
    </row>
  </sheetData>
  <mergeCells count="1">
    <mergeCell ref="A2:D2"/>
  </mergeCells>
  <hyperlinks>
    <hyperlink ref="A2:D2" location="Índice!A1" display="Tabela 32 - Composição dos empréstimos a clientes e imparidades, por contraparte, a 31 de dezembro de 2018"/>
  </hyperlinks>
  <pageMargins left="0.7" right="0.7" top="0.75" bottom="0.75" header="0.3" footer="0.3"/>
  <pageSetup paperSize="9" scale="98" orientation="portrait" horizontalDpi="360" verticalDpi="36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election activeCell="G25" sqref="G25"/>
    </sheetView>
  </sheetViews>
  <sheetFormatPr defaultColWidth="9.33203125" defaultRowHeight="14.4" x14ac:dyDescent="0.3"/>
  <cols>
    <col min="1" max="1" width="57.33203125" style="2" bestFit="1" customWidth="1"/>
    <col min="2" max="6" width="13.44140625" style="2" customWidth="1"/>
    <col min="7" max="7" width="18" style="2" bestFit="1" customWidth="1"/>
    <col min="8" max="16384" width="9.33203125" style="2"/>
  </cols>
  <sheetData>
    <row r="1" spans="1:8" s="34" customFormat="1" ht="13.2" customHeight="1" x14ac:dyDescent="0.3"/>
    <row r="2" spans="1:8" s="34" customFormat="1" ht="13.2" customHeight="1" x14ac:dyDescent="0.3">
      <c r="A2" s="565" t="s">
        <v>476</v>
      </c>
      <c r="B2" s="565"/>
      <c r="C2" s="565"/>
      <c r="D2" s="565"/>
      <c r="E2" s="565"/>
      <c r="F2" s="565"/>
      <c r="G2" s="565"/>
      <c r="H2" s="57"/>
    </row>
    <row r="3" spans="1:8" s="34" customFormat="1" ht="13.2" customHeight="1" x14ac:dyDescent="0.3"/>
    <row r="4" spans="1:8" s="34" customFormat="1" ht="13.2" customHeight="1" x14ac:dyDescent="0.3">
      <c r="A4" s="11"/>
      <c r="B4" s="593" t="s">
        <v>406</v>
      </c>
      <c r="C4" s="593"/>
      <c r="D4" s="595">
        <v>2019</v>
      </c>
      <c r="E4" s="596"/>
      <c r="F4" s="593">
        <v>2020</v>
      </c>
      <c r="G4" s="594"/>
    </row>
    <row r="5" spans="1:8" s="34" customFormat="1" ht="13.2" customHeight="1" x14ac:dyDescent="0.3">
      <c r="A5" s="128"/>
      <c r="B5" s="462" t="s">
        <v>146</v>
      </c>
      <c r="C5" s="462" t="s">
        <v>145</v>
      </c>
      <c r="D5" s="462" t="s">
        <v>146</v>
      </c>
      <c r="E5" s="462" t="s">
        <v>145</v>
      </c>
      <c r="F5" s="462" t="s">
        <v>146</v>
      </c>
      <c r="G5" s="463" t="s">
        <v>145</v>
      </c>
    </row>
    <row r="6" spans="1:8" s="34" customFormat="1" ht="13.2" customHeight="1" x14ac:dyDescent="0.3">
      <c r="A6" s="58" t="s">
        <v>265</v>
      </c>
      <c r="B6" s="59"/>
      <c r="C6" s="59"/>
      <c r="D6" s="59"/>
      <c r="E6" s="59"/>
      <c r="F6" s="59"/>
      <c r="G6" s="16"/>
    </row>
    <row r="7" spans="1:8" s="34" customFormat="1" ht="13.2" customHeight="1" x14ac:dyDescent="0.3">
      <c r="A7" s="60" t="s">
        <v>239</v>
      </c>
      <c r="B7" s="61">
        <v>1959.7758812446584</v>
      </c>
      <c r="C7" s="62">
        <v>2.757247759989355E-2</v>
      </c>
      <c r="D7" s="61">
        <v>1837.9083632781046</v>
      </c>
      <c r="E7" s="62">
        <v>2.7363680741200522E-2</v>
      </c>
      <c r="F7" s="61">
        <v>1939.0669347309365</v>
      </c>
      <c r="G7" s="63">
        <v>2.7018485986460911E-2</v>
      </c>
    </row>
    <row r="8" spans="1:8" s="34" customFormat="1" ht="13.2" customHeight="1" x14ac:dyDescent="0.3">
      <c r="A8" s="64" t="s">
        <v>240</v>
      </c>
      <c r="B8" s="65">
        <v>272.04343830827941</v>
      </c>
      <c r="C8" s="66">
        <v>3.8274333717124884E-3</v>
      </c>
      <c r="D8" s="65">
        <v>235.23221729534754</v>
      </c>
      <c r="E8" s="66">
        <v>3.5022525729377753E-3</v>
      </c>
      <c r="F8" s="65">
        <v>282.32686347995462</v>
      </c>
      <c r="G8" s="67">
        <v>3.9338736935314094E-3</v>
      </c>
    </row>
    <row r="9" spans="1:8" s="34" customFormat="1" ht="13.2" customHeight="1" x14ac:dyDescent="0.3">
      <c r="A9" s="64" t="s">
        <v>241</v>
      </c>
      <c r="B9" s="65">
        <v>11303.896113628887</v>
      </c>
      <c r="C9" s="66">
        <v>0.1590367681158571</v>
      </c>
      <c r="D9" s="65">
        <v>11340.490320148836</v>
      </c>
      <c r="E9" s="66">
        <v>0.16884277952560342</v>
      </c>
      <c r="F9" s="65">
        <v>12917.265209517458</v>
      </c>
      <c r="G9" s="67">
        <v>0.17998602461609928</v>
      </c>
    </row>
    <row r="10" spans="1:8" s="34" customFormat="1" ht="13.2" customHeight="1" x14ac:dyDescent="0.3">
      <c r="A10" s="64" t="s">
        <v>242</v>
      </c>
      <c r="B10" s="65">
        <v>2562.8033045499997</v>
      </c>
      <c r="C10" s="66">
        <v>3.6056590645844613E-2</v>
      </c>
      <c r="D10" s="65">
        <v>2283.5168614986924</v>
      </c>
      <c r="E10" s="66">
        <v>3.3998118520854347E-2</v>
      </c>
      <c r="F10" s="65">
        <v>2401.9905217971987</v>
      </c>
      <c r="G10" s="67">
        <v>3.3468750402778004E-2</v>
      </c>
    </row>
    <row r="11" spans="1:8" s="34" customFormat="1" ht="13.2" customHeight="1" x14ac:dyDescent="0.3">
      <c r="A11" s="64" t="s">
        <v>243</v>
      </c>
      <c r="B11" s="65">
        <v>1109.2370698744949</v>
      </c>
      <c r="C11" s="66">
        <v>1.5606077488136975E-2</v>
      </c>
      <c r="D11" s="65">
        <v>1020.3738769749265</v>
      </c>
      <c r="E11" s="66">
        <v>1.5191826515443083E-2</v>
      </c>
      <c r="F11" s="65">
        <v>1056.508198803562</v>
      </c>
      <c r="G11" s="67">
        <v>1.472112769944995E-2</v>
      </c>
    </row>
    <row r="12" spans="1:8" s="34" customFormat="1" ht="13.2" customHeight="1" x14ac:dyDescent="0.3">
      <c r="A12" s="64" t="s">
        <v>244</v>
      </c>
      <c r="B12" s="65">
        <v>9249.7116568634628</v>
      </c>
      <c r="C12" s="66">
        <v>0.13013603744442817</v>
      </c>
      <c r="D12" s="65">
        <v>7651.6833549927633</v>
      </c>
      <c r="E12" s="66">
        <v>0.11392201300250454</v>
      </c>
      <c r="F12" s="65">
        <v>7510.264600880786</v>
      </c>
      <c r="G12" s="67">
        <v>0.1046461961879967</v>
      </c>
    </row>
    <row r="13" spans="1:8" s="34" customFormat="1" ht="13.2" customHeight="1" x14ac:dyDescent="0.3">
      <c r="A13" s="64" t="s">
        <v>245</v>
      </c>
      <c r="B13" s="65">
        <v>9973.7190347507039</v>
      </c>
      <c r="C13" s="66">
        <v>0.14032224159154486</v>
      </c>
      <c r="D13" s="65">
        <v>9507.644078487936</v>
      </c>
      <c r="E13" s="66">
        <v>0.14155446613272882</v>
      </c>
      <c r="F13" s="65">
        <v>10952.582316126704</v>
      </c>
      <c r="G13" s="67">
        <v>0.15261061210601834</v>
      </c>
    </row>
    <row r="14" spans="1:8" s="34" customFormat="1" ht="13.2" customHeight="1" x14ac:dyDescent="0.3">
      <c r="A14" s="64" t="s">
        <v>246</v>
      </c>
      <c r="B14" s="65">
        <v>4669.3688410530822</v>
      </c>
      <c r="C14" s="66">
        <v>6.5694281171482766E-2</v>
      </c>
      <c r="D14" s="65">
        <v>4253.4829499423822</v>
      </c>
      <c r="E14" s="66">
        <v>6.3327939415198875E-2</v>
      </c>
      <c r="F14" s="65">
        <v>4626.221446238028</v>
      </c>
      <c r="G14" s="67">
        <v>6.4460641908058267E-2</v>
      </c>
    </row>
    <row r="15" spans="1:8" s="34" customFormat="1" ht="13.2" customHeight="1" x14ac:dyDescent="0.3">
      <c r="A15" s="64" t="s">
        <v>247</v>
      </c>
      <c r="B15" s="65">
        <v>4575.2595943280394</v>
      </c>
      <c r="C15" s="66">
        <v>6.4370239416452535E-2</v>
      </c>
      <c r="D15" s="65">
        <v>4649.2614279342997</v>
      </c>
      <c r="E15" s="66">
        <v>6.9220483424679694E-2</v>
      </c>
      <c r="F15" s="65">
        <v>5873.3078806760095</v>
      </c>
      <c r="G15" s="67">
        <v>8.1837240286001062E-2</v>
      </c>
    </row>
    <row r="16" spans="1:8" s="34" customFormat="1" ht="13.2" customHeight="1" x14ac:dyDescent="0.3">
      <c r="A16" s="64" t="s">
        <v>248</v>
      </c>
      <c r="B16" s="65">
        <v>963.28670801966507</v>
      </c>
      <c r="C16" s="66">
        <v>1.3552672748620095E-2</v>
      </c>
      <c r="D16" s="65">
        <v>830.32877504290832</v>
      </c>
      <c r="E16" s="66">
        <v>1.236234186887381E-2</v>
      </c>
      <c r="F16" s="65">
        <v>1000.8542598736846</v>
      </c>
      <c r="G16" s="67">
        <v>1.3945659281039271E-2</v>
      </c>
    </row>
    <row r="17" spans="1:10" s="34" customFormat="1" ht="13.2" customHeight="1" x14ac:dyDescent="0.3">
      <c r="A17" s="64" t="s">
        <v>249</v>
      </c>
      <c r="B17" s="65">
        <v>3260.3898962298244</v>
      </c>
      <c r="C17" s="66">
        <v>4.587107548421418E-2</v>
      </c>
      <c r="D17" s="65">
        <v>2164.4385614780849</v>
      </c>
      <c r="E17" s="66">
        <v>3.2225222412390564E-2</v>
      </c>
      <c r="F17" s="65">
        <v>1558.3686465058918</v>
      </c>
      <c r="G17" s="67">
        <v>2.171392884031717E-2</v>
      </c>
    </row>
    <row r="18" spans="1:10" s="34" customFormat="1" ht="13.2" customHeight="1" x14ac:dyDescent="0.3">
      <c r="A18" s="64" t="s">
        <v>250</v>
      </c>
      <c r="B18" s="65">
        <v>8935.8925629198384</v>
      </c>
      <c r="C18" s="66">
        <v>0.12572085404463856</v>
      </c>
      <c r="D18" s="65">
        <v>9046.6674708182127</v>
      </c>
      <c r="E18" s="66">
        <v>0.13469122040542961</v>
      </c>
      <c r="F18" s="65">
        <v>9568.6281140914743</v>
      </c>
      <c r="G18" s="67">
        <v>0.13332693161833004</v>
      </c>
    </row>
    <row r="19" spans="1:10" s="34" customFormat="1" ht="13.2" customHeight="1" x14ac:dyDescent="0.3">
      <c r="A19" s="64" t="s">
        <v>251</v>
      </c>
      <c r="B19" s="65">
        <v>3905.8434562201401</v>
      </c>
      <c r="C19" s="66">
        <v>5.4952090305818047E-2</v>
      </c>
      <c r="D19" s="65">
        <v>3491.0520484024896</v>
      </c>
      <c r="E19" s="66">
        <v>5.1976494373754005E-2</v>
      </c>
      <c r="F19" s="65">
        <v>4153.2432308046</v>
      </c>
      <c r="G19" s="67">
        <v>5.7870278751067719E-2</v>
      </c>
    </row>
    <row r="20" spans="1:10" s="34" customFormat="1" ht="13.2" customHeight="1" x14ac:dyDescent="0.3">
      <c r="A20" s="64" t="s">
        <v>252</v>
      </c>
      <c r="B20" s="65">
        <v>1965.8956827217057</v>
      </c>
      <c r="C20" s="66">
        <v>2.7658578306998135E-2</v>
      </c>
      <c r="D20" s="65">
        <v>1885.2354603425131</v>
      </c>
      <c r="E20" s="66">
        <v>2.8068309764253899E-2</v>
      </c>
      <c r="F20" s="65">
        <v>1948.9479488713564</v>
      </c>
      <c r="G20" s="67">
        <v>2.7156165628820447E-2</v>
      </c>
    </row>
    <row r="21" spans="1:10" s="34" customFormat="1" ht="13.2" customHeight="1" x14ac:dyDescent="0.3">
      <c r="A21" s="64" t="s">
        <v>253</v>
      </c>
      <c r="B21" s="65">
        <v>109.66249903727679</v>
      </c>
      <c r="C21" s="66">
        <v>1.5428635627117342E-3</v>
      </c>
      <c r="D21" s="65">
        <v>62.124330599096893</v>
      </c>
      <c r="E21" s="66">
        <v>9.2493749021438701E-4</v>
      </c>
      <c r="F21" s="65">
        <v>97.774142478726134</v>
      </c>
      <c r="G21" s="67">
        <v>1.362361067111E-3</v>
      </c>
    </row>
    <row r="22" spans="1:10" s="34" customFormat="1" ht="13.2" customHeight="1" x14ac:dyDescent="0.3">
      <c r="A22" s="64" t="s">
        <v>254</v>
      </c>
      <c r="B22" s="65">
        <v>394.21662812975603</v>
      </c>
      <c r="C22" s="66">
        <v>5.5463123373627795E-3</v>
      </c>
      <c r="D22" s="65">
        <v>367.52757502084512</v>
      </c>
      <c r="E22" s="66">
        <v>5.4719307161323694E-3</v>
      </c>
      <c r="F22" s="65">
        <v>439.49341962340134</v>
      </c>
      <c r="G22" s="67">
        <v>6.1237941746886335E-3</v>
      </c>
    </row>
    <row r="23" spans="1:10" s="34" customFormat="1" ht="13.2" customHeight="1" x14ac:dyDescent="0.3">
      <c r="A23" s="64" t="s">
        <v>255</v>
      </c>
      <c r="B23" s="65">
        <v>1283.3939703913477</v>
      </c>
      <c r="C23" s="66">
        <v>1.8056325643715912E-2</v>
      </c>
      <c r="D23" s="65">
        <v>1216.1282605650574</v>
      </c>
      <c r="E23" s="66">
        <v>1.8106313746295469E-2</v>
      </c>
      <c r="F23" s="65">
        <v>1498.5171859605448</v>
      </c>
      <c r="G23" s="67">
        <v>2.0879973178937146E-2</v>
      </c>
    </row>
    <row r="24" spans="1:10" s="34" customFormat="1" ht="13.2" customHeight="1" x14ac:dyDescent="0.3">
      <c r="A24" s="64" t="s">
        <v>256</v>
      </c>
      <c r="B24" s="65">
        <v>766.13255520031669</v>
      </c>
      <c r="C24" s="66">
        <v>1.0778871665363045E-2</v>
      </c>
      <c r="D24" s="65">
        <v>731.16962787019952</v>
      </c>
      <c r="E24" s="66">
        <v>1.0886011873310727E-2</v>
      </c>
      <c r="F24" s="65">
        <v>1044.2119245265687</v>
      </c>
      <c r="G24" s="67">
        <v>1.454979441111005E-2</v>
      </c>
    </row>
    <row r="25" spans="1:10" s="34" customFormat="1" ht="13.2" customHeight="1" x14ac:dyDescent="0.3">
      <c r="A25" s="64" t="s">
        <v>257</v>
      </c>
      <c r="B25" s="68">
        <v>3816.7210252019427</v>
      </c>
      <c r="C25" s="69">
        <v>5.3698209055204504E-2</v>
      </c>
      <c r="D25" s="68">
        <v>4591.7118770878651</v>
      </c>
      <c r="E25" s="69">
        <v>6.8363657498194133E-2</v>
      </c>
      <c r="F25" s="68">
        <v>2898.5838053380935</v>
      </c>
      <c r="G25" s="70">
        <v>4.0388160162184807E-2</v>
      </c>
    </row>
    <row r="26" spans="1:10" s="34" customFormat="1" ht="13.2" customHeight="1" x14ac:dyDescent="0.3">
      <c r="A26" s="460" t="s">
        <v>266</v>
      </c>
      <c r="B26" s="48">
        <v>71077.24991867342</v>
      </c>
      <c r="C26" s="71"/>
      <c r="D26" s="48">
        <v>67165.977437780559</v>
      </c>
      <c r="E26" s="71"/>
      <c r="F26" s="48">
        <v>71768.156650324963</v>
      </c>
      <c r="G26" s="72"/>
    </row>
    <row r="27" spans="1:10" ht="13.2" customHeight="1" x14ac:dyDescent="0.3">
      <c r="A27" s="1" t="s">
        <v>17</v>
      </c>
      <c r="B27" s="1"/>
      <c r="C27" s="1"/>
      <c r="D27" s="1"/>
      <c r="E27" s="1"/>
      <c r="F27" s="1"/>
      <c r="G27" s="1"/>
      <c r="H27" s="1"/>
      <c r="I27" s="1"/>
      <c r="J27" s="1"/>
    </row>
    <row r="28" spans="1:10" ht="13.2" customHeight="1" x14ac:dyDescent="0.3">
      <c r="A28" s="592" t="s">
        <v>514</v>
      </c>
      <c r="B28" s="592"/>
      <c r="C28" s="592"/>
      <c r="D28" s="592"/>
      <c r="E28" s="592"/>
      <c r="F28" s="592"/>
      <c r="G28" s="592"/>
      <c r="H28" s="1"/>
      <c r="I28" s="1"/>
      <c r="J28" s="1"/>
    </row>
  </sheetData>
  <mergeCells count="5">
    <mergeCell ref="A2:G2"/>
    <mergeCell ref="A28:G28"/>
    <mergeCell ref="B4:C4"/>
    <mergeCell ref="F4:G4"/>
    <mergeCell ref="D4:E4"/>
  </mergeCells>
  <hyperlinks>
    <hyperlink ref="A2:G2" location="Índice!A1" display="Tabela 30 - Composição e evolução do crédito bruto a clientes, por natureza, a 31 de dezembro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showGridLines="0" workbookViewId="0">
      <selection activeCell="H11" sqref="H11"/>
    </sheetView>
  </sheetViews>
  <sheetFormatPr defaultColWidth="9.33203125" defaultRowHeight="14.4" x14ac:dyDescent="0.3"/>
  <cols>
    <col min="1" max="1" width="34.5546875" style="2" bestFit="1" customWidth="1"/>
    <col min="2" max="4" width="14.33203125" style="2" customWidth="1"/>
    <col min="5" max="5" width="14.33203125" style="2" bestFit="1" customWidth="1"/>
    <col min="6" max="13" width="14.33203125" style="2" customWidth="1"/>
    <col min="14" max="16384" width="9.33203125" style="2"/>
  </cols>
  <sheetData>
    <row r="1" spans="1:13" s="34" customFormat="1" ht="13.2" customHeight="1" x14ac:dyDescent="0.3"/>
    <row r="2" spans="1:13" s="34" customFormat="1" ht="13.2" customHeight="1" x14ac:dyDescent="0.3">
      <c r="A2" s="565" t="s">
        <v>477</v>
      </c>
      <c r="B2" s="565"/>
      <c r="C2" s="565"/>
      <c r="D2" s="565"/>
      <c r="E2" s="565"/>
      <c r="F2" s="565"/>
      <c r="G2" s="565"/>
      <c r="H2" s="565"/>
      <c r="I2" s="565"/>
      <c r="J2" s="565"/>
      <c r="K2" s="565"/>
      <c r="L2" s="565"/>
      <c r="M2" s="565"/>
    </row>
    <row r="3" spans="1:13" s="34" customFormat="1" ht="13.2" customHeight="1" x14ac:dyDescent="0.3"/>
    <row r="4" spans="1:13" s="34" customFormat="1" ht="13.2" customHeight="1" x14ac:dyDescent="0.3">
      <c r="A4" s="11"/>
      <c r="B4" s="597">
        <v>2018</v>
      </c>
      <c r="C4" s="598"/>
      <c r="D4" s="598"/>
      <c r="E4" s="599"/>
      <c r="F4" s="597">
        <v>2019</v>
      </c>
      <c r="G4" s="598"/>
      <c r="H4" s="598"/>
      <c r="I4" s="599"/>
      <c r="J4" s="597">
        <v>2020</v>
      </c>
      <c r="K4" s="598"/>
      <c r="L4" s="598"/>
      <c r="M4" s="600"/>
    </row>
    <row r="5" spans="1:13" s="34" customFormat="1" ht="41.4" x14ac:dyDescent="0.3">
      <c r="A5" s="464"/>
      <c r="B5" s="465" t="s">
        <v>6</v>
      </c>
      <c r="C5" s="465" t="s">
        <v>258</v>
      </c>
      <c r="D5" s="466" t="s">
        <v>238</v>
      </c>
      <c r="E5" s="466" t="s">
        <v>338</v>
      </c>
      <c r="F5" s="465" t="s">
        <v>6</v>
      </c>
      <c r="G5" s="465" t="s">
        <v>258</v>
      </c>
      <c r="H5" s="466" t="s">
        <v>238</v>
      </c>
      <c r="I5" s="466" t="s">
        <v>338</v>
      </c>
      <c r="J5" s="465" t="s">
        <v>6</v>
      </c>
      <c r="K5" s="465" t="s">
        <v>258</v>
      </c>
      <c r="L5" s="466" t="s">
        <v>238</v>
      </c>
      <c r="M5" s="466" t="s">
        <v>338</v>
      </c>
    </row>
    <row r="6" spans="1:13" s="34" customFormat="1" ht="13.2" customHeight="1" x14ac:dyDescent="0.3">
      <c r="A6" s="39" t="s">
        <v>407</v>
      </c>
      <c r="B6" s="467">
        <v>22109</v>
      </c>
      <c r="C6" s="467">
        <v>3483</v>
      </c>
      <c r="D6" s="467">
        <v>1764</v>
      </c>
      <c r="E6" s="467">
        <v>15054</v>
      </c>
      <c r="F6" s="467">
        <v>13577</v>
      </c>
      <c r="G6" s="467">
        <v>2196</v>
      </c>
      <c r="H6" s="467">
        <v>1208</v>
      </c>
      <c r="I6" s="467">
        <v>8977</v>
      </c>
      <c r="J6" s="467">
        <v>11107</v>
      </c>
      <c r="K6" s="467">
        <v>1729</v>
      </c>
      <c r="L6" s="467">
        <v>1231</v>
      </c>
      <c r="M6" s="467">
        <v>7321</v>
      </c>
    </row>
    <row r="7" spans="1:13" s="34" customFormat="1" ht="13.2" customHeight="1" x14ac:dyDescent="0.3">
      <c r="A7" s="39" t="s">
        <v>259</v>
      </c>
      <c r="B7" s="468">
        <v>0.10199999999999999</v>
      </c>
      <c r="C7" s="468">
        <v>3.9E-2</v>
      </c>
      <c r="D7" s="468">
        <v>0.13300000000000001</v>
      </c>
      <c r="E7" s="468">
        <v>0.21199999999999999</v>
      </c>
      <c r="F7" s="468">
        <v>6.2E-2</v>
      </c>
      <c r="G7" s="468">
        <v>2.4E-2</v>
      </c>
      <c r="H7" s="468">
        <v>8.5999999999999993E-2</v>
      </c>
      <c r="I7" s="468">
        <v>0.13400000000000001</v>
      </c>
      <c r="J7" s="468">
        <v>5.5E-2</v>
      </c>
      <c r="K7" s="468">
        <v>1.7999999999999999E-2</v>
      </c>
      <c r="L7" s="468">
        <v>8.8999999999999996E-2</v>
      </c>
      <c r="M7" s="468">
        <v>0.10199999999999999</v>
      </c>
    </row>
    <row r="8" spans="1:13" s="34" customFormat="1" ht="13.2" customHeight="1" x14ac:dyDescent="0.3">
      <c r="A8" s="469" t="s">
        <v>260</v>
      </c>
      <c r="B8" s="470">
        <v>0.52400000000000002</v>
      </c>
      <c r="C8" s="470">
        <v>0.26</v>
      </c>
      <c r="D8" s="470">
        <v>0.60699999999999998</v>
      </c>
      <c r="E8" s="470">
        <v>0.57399999999999995</v>
      </c>
      <c r="F8" s="470">
        <v>0.52900000000000003</v>
      </c>
      <c r="G8" s="470">
        <v>0.24</v>
      </c>
      <c r="H8" s="470">
        <v>0.63100000000000001</v>
      </c>
      <c r="I8" s="470">
        <v>0.59</v>
      </c>
      <c r="J8" s="470">
        <v>0.56699999999999995</v>
      </c>
      <c r="K8" s="470">
        <v>0.28799999999999998</v>
      </c>
      <c r="L8" s="470">
        <v>0.71899999999999997</v>
      </c>
      <c r="M8" s="470">
        <v>0.59199999999999997</v>
      </c>
    </row>
    <row r="9" spans="1:13" ht="13.2" customHeight="1" x14ac:dyDescent="0.3">
      <c r="A9" s="1" t="s">
        <v>17</v>
      </c>
      <c r="B9" s="1"/>
      <c r="C9" s="1"/>
      <c r="D9" s="1"/>
    </row>
    <row r="10" spans="1:13" ht="13.2" customHeight="1" x14ac:dyDescent="0.3">
      <c r="A10" s="559" t="s">
        <v>320</v>
      </c>
      <c r="B10" s="559"/>
      <c r="C10" s="559"/>
      <c r="D10" s="559"/>
      <c r="E10" s="559"/>
      <c r="F10" s="516"/>
      <c r="G10" s="516"/>
      <c r="H10" s="516"/>
      <c r="I10" s="516"/>
      <c r="J10" s="8"/>
    </row>
  </sheetData>
  <mergeCells count="5">
    <mergeCell ref="B4:E4"/>
    <mergeCell ref="A10:E10"/>
    <mergeCell ref="J4:M4"/>
    <mergeCell ref="A2:M2"/>
    <mergeCell ref="F4:I4"/>
  </mergeCells>
  <hyperlinks>
    <hyperlink ref="A2:E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42" orientation="portrait" verticalDpi="36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election activeCell="D18" sqref="D18"/>
    </sheetView>
  </sheetViews>
  <sheetFormatPr defaultColWidth="9.33203125" defaultRowHeight="14.4" x14ac:dyDescent="0.3"/>
  <cols>
    <col min="1" max="1" width="54.33203125" style="2" customWidth="1"/>
    <col min="2" max="3" width="15.6640625" style="2" customWidth="1"/>
    <col min="4" max="4" width="14.33203125" style="2" customWidth="1"/>
    <col min="5" max="16384" width="9.33203125" style="2"/>
  </cols>
  <sheetData>
    <row r="1" spans="1:5" s="34" customFormat="1" ht="13.2" customHeight="1" x14ac:dyDescent="0.3"/>
    <row r="2" spans="1:5" s="34" customFormat="1" ht="13.2" customHeight="1" x14ac:dyDescent="0.3">
      <c r="A2" s="565" t="s">
        <v>478</v>
      </c>
      <c r="B2" s="565"/>
      <c r="C2" s="565"/>
      <c r="D2" s="565"/>
      <c r="E2" s="57"/>
    </row>
    <row r="3" spans="1:5" s="34" customFormat="1" ht="13.2" customHeight="1" x14ac:dyDescent="0.3"/>
    <row r="4" spans="1:5" s="34" customFormat="1" ht="13.2" customHeight="1" x14ac:dyDescent="0.3">
      <c r="A4" s="11"/>
      <c r="B4" s="505">
        <v>2018</v>
      </c>
      <c r="C4" s="518">
        <v>2019</v>
      </c>
      <c r="D4" s="13">
        <v>2020</v>
      </c>
    </row>
    <row r="5" spans="1:5" s="34" customFormat="1" ht="13.2" customHeight="1" x14ac:dyDescent="0.3">
      <c r="A5" s="14" t="s">
        <v>414</v>
      </c>
      <c r="B5" s="24"/>
      <c r="C5" s="24"/>
      <c r="D5" s="25"/>
    </row>
    <row r="6" spans="1:5" s="34" customFormat="1" ht="13.2" customHeight="1" x14ac:dyDescent="0.3">
      <c r="A6" s="17" t="s">
        <v>21</v>
      </c>
      <c r="B6" s="18">
        <v>48756.033796579228</v>
      </c>
      <c r="C6" s="18">
        <v>52003.021593152807</v>
      </c>
      <c r="D6" s="19">
        <v>59213.177465327848</v>
      </c>
    </row>
    <row r="7" spans="1:5" s="34" customFormat="1" ht="13.2" customHeight="1" x14ac:dyDescent="0.3">
      <c r="A7" s="17" t="s">
        <v>223</v>
      </c>
      <c r="B7" s="18">
        <v>0</v>
      </c>
      <c r="C7" s="21">
        <v>6.659663520049075E-2</v>
      </c>
      <c r="D7" s="20">
        <v>0.13864878715286788</v>
      </c>
    </row>
    <row r="8" spans="1:5" s="34" customFormat="1" ht="13.2" customHeight="1" x14ac:dyDescent="0.3">
      <c r="A8" s="17" t="s">
        <v>415</v>
      </c>
      <c r="B8" s="21">
        <v>0.58461798059012471</v>
      </c>
      <c r="C8" s="21">
        <v>0.61206521919469403</v>
      </c>
      <c r="D8" s="20">
        <v>0.63331294432768903</v>
      </c>
    </row>
    <row r="9" spans="1:5" s="34" customFormat="1" ht="13.2" customHeight="1" x14ac:dyDescent="0.3">
      <c r="A9" s="14" t="s">
        <v>416</v>
      </c>
      <c r="B9" s="24"/>
      <c r="C9" s="24"/>
      <c r="D9" s="25"/>
    </row>
    <row r="10" spans="1:5" s="34" customFormat="1" ht="13.2" customHeight="1" x14ac:dyDescent="0.3">
      <c r="A10" s="17" t="s">
        <v>21</v>
      </c>
      <c r="B10" s="18">
        <v>34642.074738098316</v>
      </c>
      <c r="C10" s="18">
        <v>32960.181611849068</v>
      </c>
      <c r="D10" s="19">
        <v>34284.323250036876</v>
      </c>
    </row>
    <row r="11" spans="1:5" s="34" customFormat="1" ht="13.2" customHeight="1" x14ac:dyDescent="0.3">
      <c r="A11" s="17" t="s">
        <v>223</v>
      </c>
      <c r="B11" s="18">
        <v>0</v>
      </c>
      <c r="C11" s="21">
        <v>-4.855058881330665E-2</v>
      </c>
      <c r="D11" s="20">
        <v>4.0173978826372192E-2</v>
      </c>
    </row>
    <row r="12" spans="1:5" s="34" customFormat="1" ht="13.2" customHeight="1" x14ac:dyDescent="0.3">
      <c r="A12" s="17" t="s">
        <v>415</v>
      </c>
      <c r="B12" s="21">
        <v>0.41538201940987535</v>
      </c>
      <c r="C12" s="21">
        <v>0.38793478080530591</v>
      </c>
      <c r="D12" s="20">
        <v>0.36668705567231091</v>
      </c>
    </row>
    <row r="13" spans="1:5" s="34" customFormat="1" ht="13.2" customHeight="1" x14ac:dyDescent="0.3">
      <c r="A13" s="506" t="s">
        <v>21</v>
      </c>
      <c r="B13" s="30">
        <v>83398.108534677536</v>
      </c>
      <c r="C13" s="30">
        <v>84963.203205001875</v>
      </c>
      <c r="D13" s="507">
        <v>93497.500715364731</v>
      </c>
    </row>
    <row r="14" spans="1:5" s="34" customFormat="1" ht="13.2" customHeight="1" x14ac:dyDescent="0.3">
      <c r="A14" s="508" t="s">
        <v>223</v>
      </c>
      <c r="B14" s="523"/>
      <c r="C14" s="525">
        <v>1.8766548760198232E-2</v>
      </c>
      <c r="D14" s="526">
        <v>0.1004469839698845</v>
      </c>
    </row>
    <row r="15" spans="1:5" s="34" customFormat="1" ht="13.2" customHeight="1" x14ac:dyDescent="0.3">
      <c r="A15" s="509" t="s">
        <v>417</v>
      </c>
      <c r="B15" s="44">
        <v>0.14811022150700917</v>
      </c>
      <c r="C15" s="44">
        <v>0.15734521761410897</v>
      </c>
      <c r="D15" s="31">
        <v>0.1668088716381092</v>
      </c>
    </row>
    <row r="16" spans="1:5" ht="13.2" customHeight="1" x14ac:dyDescent="0.3">
      <c r="A16" s="1" t="s">
        <v>17</v>
      </c>
      <c r="B16" s="1"/>
      <c r="C16" s="1"/>
    </row>
    <row r="17" spans="1:7" ht="13.2" customHeight="1" x14ac:dyDescent="0.3">
      <c r="A17" s="559" t="s">
        <v>320</v>
      </c>
      <c r="B17" s="559"/>
      <c r="C17" s="559"/>
      <c r="D17" s="559"/>
      <c r="E17" s="559"/>
      <c r="F17" s="559"/>
      <c r="G17" s="559"/>
    </row>
    <row r="18" spans="1:7" ht="33" customHeight="1" x14ac:dyDescent="0.3">
      <c r="A18" s="3"/>
      <c r="B18" s="3"/>
      <c r="C18" s="3"/>
      <c r="D18" s="3"/>
    </row>
  </sheetData>
  <mergeCells count="2">
    <mergeCell ref="A2:D2"/>
    <mergeCell ref="A17:G17"/>
  </mergeCells>
  <hyperlinks>
    <hyperlink ref="A2:H2" location="Índice!A1" display="Tabela 31 - Composição e evolução do crédito bruto a clientes, por destinatário, a 31 de dezembro (2016-2017)"/>
  </hyperlinks>
  <pageMargins left="0.7" right="0.7" top="0.75" bottom="0.75"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showGridLines="0" workbookViewId="0">
      <selection activeCell="D41" sqref="D41"/>
    </sheetView>
  </sheetViews>
  <sheetFormatPr defaultColWidth="9.33203125" defaultRowHeight="14.4" x14ac:dyDescent="0.3"/>
  <cols>
    <col min="1" max="1" width="54.33203125" style="2" customWidth="1"/>
    <col min="2" max="3" width="15.6640625" style="2" customWidth="1"/>
    <col min="4" max="4" width="14.33203125" style="2" customWidth="1"/>
    <col min="5" max="16384" width="9.33203125" style="2"/>
  </cols>
  <sheetData>
    <row r="1" spans="1:5" s="34" customFormat="1" ht="13.2" customHeight="1" x14ac:dyDescent="0.3"/>
    <row r="2" spans="1:5" s="34" customFormat="1" ht="13.2" customHeight="1" x14ac:dyDescent="0.3">
      <c r="A2" s="565" t="s">
        <v>479</v>
      </c>
      <c r="B2" s="565"/>
      <c r="C2" s="565"/>
      <c r="D2" s="565"/>
      <c r="E2" s="57"/>
    </row>
    <row r="3" spans="1:5" s="34" customFormat="1" ht="13.2" customHeight="1" x14ac:dyDescent="0.3"/>
    <row r="4" spans="1:5" s="34" customFormat="1" ht="13.2" customHeight="1" x14ac:dyDescent="0.3">
      <c r="A4" s="11"/>
      <c r="B4" s="505">
        <v>2018</v>
      </c>
      <c r="C4" s="518">
        <v>2019</v>
      </c>
      <c r="D4" s="13">
        <v>2020</v>
      </c>
    </row>
    <row r="5" spans="1:5" s="34" customFormat="1" ht="13.2" customHeight="1" x14ac:dyDescent="0.3">
      <c r="A5" s="14" t="s">
        <v>289</v>
      </c>
      <c r="B5" s="15"/>
      <c r="C5" s="15"/>
      <c r="D5" s="16"/>
    </row>
    <row r="6" spans="1:5" s="34" customFormat="1" ht="13.2" customHeight="1" x14ac:dyDescent="0.3">
      <c r="A6" s="17" t="s">
        <v>21</v>
      </c>
      <c r="B6" s="18">
        <v>237.82771176999998</v>
      </c>
      <c r="C6" s="18">
        <v>279.69651388</v>
      </c>
      <c r="D6" s="19">
        <v>343.33634789999996</v>
      </c>
    </row>
    <row r="7" spans="1:5" s="34" customFormat="1" ht="13.2" customHeight="1" x14ac:dyDescent="0.3">
      <c r="A7" s="17" t="s">
        <v>223</v>
      </c>
      <c r="B7" s="522">
        <v>0</v>
      </c>
      <c r="C7" s="21">
        <v>0.17604677688061332</v>
      </c>
      <c r="D7" s="20">
        <v>0.22753173837305596</v>
      </c>
    </row>
    <row r="8" spans="1:5" s="34" customFormat="1" ht="13.2" customHeight="1" x14ac:dyDescent="0.3">
      <c r="A8" s="17" t="s">
        <v>424</v>
      </c>
      <c r="B8" s="21">
        <v>8.044894054086555E-3</v>
      </c>
      <c r="C8" s="21">
        <v>1.1224890902392823E-2</v>
      </c>
      <c r="D8" s="20">
        <v>1.3778909842462163E-2</v>
      </c>
    </row>
    <row r="9" spans="1:5" s="34" customFormat="1" ht="13.2" customHeight="1" x14ac:dyDescent="0.3">
      <c r="A9" s="14" t="s">
        <v>418</v>
      </c>
      <c r="B9" s="22"/>
      <c r="C9" s="22"/>
      <c r="D9" s="23"/>
    </row>
    <row r="10" spans="1:5" s="34" customFormat="1" ht="13.2" customHeight="1" x14ac:dyDescent="0.3">
      <c r="A10" s="17" t="s">
        <v>21</v>
      </c>
      <c r="B10" s="18">
        <v>118.49966499999999</v>
      </c>
      <c r="C10" s="18">
        <v>99.247369000000006</v>
      </c>
      <c r="D10" s="19">
        <v>141.48187993000002</v>
      </c>
    </row>
    <row r="11" spans="1:5" s="34" customFormat="1" ht="13.2" customHeight="1" x14ac:dyDescent="0.3">
      <c r="A11" s="17" t="s">
        <v>223</v>
      </c>
      <c r="B11" s="522">
        <v>0</v>
      </c>
      <c r="C11" s="21">
        <v>-0.16246709220654754</v>
      </c>
      <c r="D11" s="20">
        <v>0.4255479148268404</v>
      </c>
    </row>
    <row r="12" spans="1:5" s="34" customFormat="1" ht="13.2" customHeight="1" x14ac:dyDescent="0.3">
      <c r="A12" s="17" t="s">
        <v>424</v>
      </c>
      <c r="B12" s="21">
        <v>4.0084363730148028E-3</v>
      </c>
      <c r="C12" s="21">
        <v>3.9830345895998107E-3</v>
      </c>
      <c r="D12" s="20">
        <v>5.6780066538871911E-3</v>
      </c>
    </row>
    <row r="13" spans="1:5" s="34" customFormat="1" ht="13.2" customHeight="1" x14ac:dyDescent="0.3">
      <c r="A13" s="14" t="s">
        <v>419</v>
      </c>
      <c r="B13" s="22"/>
      <c r="C13" s="22"/>
      <c r="D13" s="23"/>
    </row>
    <row r="14" spans="1:5" s="34" customFormat="1" ht="13.2" customHeight="1" x14ac:dyDescent="0.3">
      <c r="A14" s="17" t="s">
        <v>21</v>
      </c>
      <c r="B14" s="18">
        <v>7111.2337985999984</v>
      </c>
      <c r="C14" s="18">
        <v>6686.5095228500004</v>
      </c>
      <c r="D14" s="19">
        <v>6307.2354351800004</v>
      </c>
    </row>
    <row r="15" spans="1:5" s="34" customFormat="1" ht="13.2" customHeight="1" x14ac:dyDescent="0.3">
      <c r="A15" s="17" t="s">
        <v>223</v>
      </c>
      <c r="B15" s="522">
        <v>0</v>
      </c>
      <c r="C15" s="21">
        <v>-5.972582083204947E-2</v>
      </c>
      <c r="D15" s="20">
        <v>-5.6722283333912271E-2</v>
      </c>
    </row>
    <row r="16" spans="1:5" s="34" customFormat="1" ht="13.2" customHeight="1" x14ac:dyDescent="0.3">
      <c r="A16" s="17" t="s">
        <v>424</v>
      </c>
      <c r="B16" s="21">
        <v>0.2405485974607646</v>
      </c>
      <c r="C16" s="21">
        <v>0.26834563960279972</v>
      </c>
      <c r="D16" s="20">
        <v>0.254</v>
      </c>
    </row>
    <row r="17" spans="1:4" s="34" customFormat="1" ht="13.2" customHeight="1" x14ac:dyDescent="0.3">
      <c r="A17" s="14" t="s">
        <v>420</v>
      </c>
      <c r="B17" s="24"/>
      <c r="C17" s="24"/>
      <c r="D17" s="25"/>
    </row>
    <row r="18" spans="1:4" s="34" customFormat="1" ht="13.2" customHeight="1" x14ac:dyDescent="0.3">
      <c r="A18" s="17" t="s">
        <v>21</v>
      </c>
      <c r="B18" s="18">
        <v>1367.89149754</v>
      </c>
      <c r="C18" s="18">
        <v>2110.8668191100001</v>
      </c>
      <c r="D18" s="19">
        <v>1978.27030061</v>
      </c>
    </row>
    <row r="19" spans="1:4" s="34" customFormat="1" ht="13.2" customHeight="1" x14ac:dyDescent="0.3">
      <c r="A19" s="17" t="s">
        <v>223</v>
      </c>
      <c r="B19" s="522">
        <v>0</v>
      </c>
      <c r="C19" s="21">
        <v>0.54315369523544677</v>
      </c>
      <c r="D19" s="20">
        <v>-6.2816146096752012E-2</v>
      </c>
    </row>
    <row r="20" spans="1:4" s="34" customFormat="1" ht="13.2" customHeight="1" x14ac:dyDescent="0.3">
      <c r="A20" s="17" t="s">
        <v>424</v>
      </c>
      <c r="B20" s="21">
        <v>4.6271067796495667E-2</v>
      </c>
      <c r="C20" s="21">
        <v>8.4714140427779569E-2</v>
      </c>
      <c r="D20" s="20">
        <v>0.08</v>
      </c>
    </row>
    <row r="21" spans="1:4" s="34" customFormat="1" ht="13.2" customHeight="1" x14ac:dyDescent="0.3">
      <c r="A21" s="14" t="s">
        <v>421</v>
      </c>
      <c r="B21" s="24"/>
      <c r="C21" s="24"/>
      <c r="D21" s="25"/>
    </row>
    <row r="22" spans="1:4" s="34" customFormat="1" ht="13.2" customHeight="1" x14ac:dyDescent="0.3">
      <c r="A22" s="17" t="s">
        <v>21</v>
      </c>
      <c r="B22" s="18">
        <v>249.66184407000003</v>
      </c>
      <c r="C22" s="18">
        <v>329.32554188</v>
      </c>
      <c r="D22" s="19">
        <v>440.60997681000003</v>
      </c>
    </row>
    <row r="23" spans="1:4" s="34" customFormat="1" ht="13.2" customHeight="1" x14ac:dyDescent="0.3">
      <c r="A23" s="17" t="s">
        <v>223</v>
      </c>
      <c r="B23" s="522">
        <v>0</v>
      </c>
      <c r="C23" s="21">
        <v>0.31908639506669645</v>
      </c>
      <c r="D23" s="20">
        <v>0.33791619773770831</v>
      </c>
    </row>
    <row r="24" spans="1:4" s="34" customFormat="1" ht="13.2" customHeight="1" x14ac:dyDescent="0.3">
      <c r="A24" s="17" t="s">
        <v>424</v>
      </c>
      <c r="B24" s="21">
        <v>8.4452020748255977E-3</v>
      </c>
      <c r="C24" s="21">
        <v>1.3216622644644021E-2</v>
      </c>
      <c r="D24" s="20">
        <v>1.7682733515656225E-2</v>
      </c>
    </row>
    <row r="25" spans="1:4" s="34" customFormat="1" ht="13.2" customHeight="1" x14ac:dyDescent="0.3">
      <c r="A25" s="14" t="s">
        <v>422</v>
      </c>
      <c r="B25" s="24"/>
      <c r="C25" s="24"/>
      <c r="D25" s="25"/>
    </row>
    <row r="26" spans="1:4" s="34" customFormat="1" ht="13.2" customHeight="1" x14ac:dyDescent="0.3">
      <c r="A26" s="17" t="s">
        <v>21</v>
      </c>
      <c r="B26" s="18">
        <v>7910.6442857000011</v>
      </c>
      <c r="C26" s="18">
        <v>6905.6144418899994</v>
      </c>
      <c r="D26" s="19">
        <v>6337.8350843600001</v>
      </c>
    </row>
    <row r="27" spans="1:4" s="34" customFormat="1" ht="13.2" customHeight="1" x14ac:dyDescent="0.3">
      <c r="A27" s="17" t="s">
        <v>223</v>
      </c>
      <c r="B27" s="522">
        <v>0</v>
      </c>
      <c r="C27" s="21">
        <v>-0.1270477861868704</v>
      </c>
      <c r="D27" s="20">
        <v>-8.2219962076916064E-2</v>
      </c>
    </row>
    <row r="28" spans="1:4" s="34" customFormat="1" ht="13.2" customHeight="1" x14ac:dyDescent="0.3">
      <c r="A28" s="17" t="s">
        <v>424</v>
      </c>
      <c r="B28" s="21">
        <v>0.26758990659409532</v>
      </c>
      <c r="C28" s="21">
        <v>0.27713884470315642</v>
      </c>
      <c r="D28" s="20">
        <v>0.255</v>
      </c>
    </row>
    <row r="29" spans="1:4" s="34" customFormat="1" ht="13.2" customHeight="1" x14ac:dyDescent="0.3">
      <c r="A29" s="14" t="s">
        <v>237</v>
      </c>
      <c r="B29" s="24"/>
      <c r="C29" s="24"/>
      <c r="D29" s="25"/>
    </row>
    <row r="30" spans="1:4" s="34" customFormat="1" ht="13.2" customHeight="1" x14ac:dyDescent="0.3">
      <c r="A30" s="17" t="s">
        <v>21</v>
      </c>
      <c r="B30" s="18">
        <v>6752.8092270200013</v>
      </c>
      <c r="C30" s="18">
        <v>7155.9124833999995</v>
      </c>
      <c r="D30" s="19">
        <v>6571.2447078300002</v>
      </c>
    </row>
    <row r="31" spans="1:4" s="34" customFormat="1" ht="13.2" customHeight="1" x14ac:dyDescent="0.3">
      <c r="A31" s="17" t="s">
        <v>223</v>
      </c>
      <c r="B31" s="522">
        <v>0</v>
      </c>
      <c r="C31" s="21">
        <v>5.9694157324489794E-2</v>
      </c>
      <c r="D31" s="20">
        <v>-8.1704154002202878E-2</v>
      </c>
    </row>
    <row r="32" spans="1:4" s="34" customFormat="1" ht="13.2" customHeight="1" x14ac:dyDescent="0.3">
      <c r="A32" s="17" t="s">
        <v>424</v>
      </c>
      <c r="B32" s="21">
        <v>0.22842432614148697</v>
      </c>
      <c r="C32" s="21">
        <v>0.28818390450764775</v>
      </c>
      <c r="D32" s="20">
        <v>0.26471978654680095</v>
      </c>
    </row>
    <row r="33" spans="1:7" s="34" customFormat="1" ht="13.2" customHeight="1" x14ac:dyDescent="0.3">
      <c r="A33" s="14" t="s">
        <v>423</v>
      </c>
      <c r="B33" s="24"/>
      <c r="C33" s="24"/>
      <c r="D33" s="25"/>
    </row>
    <row r="34" spans="1:7" s="34" customFormat="1" ht="13.2" customHeight="1" x14ac:dyDescent="0.3">
      <c r="A34" s="17" t="s">
        <v>21</v>
      </c>
      <c r="B34" s="18">
        <v>5813.9980116999996</v>
      </c>
      <c r="C34" s="18">
        <v>1350.3535727999999</v>
      </c>
      <c r="D34" s="19">
        <v>2681.21276704</v>
      </c>
    </row>
    <row r="35" spans="1:7" s="34" customFormat="1" ht="13.2" customHeight="1" x14ac:dyDescent="0.3">
      <c r="A35" s="17" t="s">
        <v>223</v>
      </c>
      <c r="B35" s="522">
        <v>0</v>
      </c>
      <c r="C35" s="21">
        <v>-0.7677409641209767</v>
      </c>
      <c r="D35" s="20">
        <v>0.9855635005877923</v>
      </c>
      <c r="E35" s="522"/>
      <c r="F35" s="21"/>
    </row>
    <row r="36" spans="1:7" s="34" customFormat="1" ht="13.2" customHeight="1" x14ac:dyDescent="0.3">
      <c r="A36" s="17" t="s">
        <v>424</v>
      </c>
      <c r="B36" s="21">
        <v>0.19666756950523043</v>
      </c>
      <c r="C36" s="21">
        <v>5.4192922621979889E-2</v>
      </c>
      <c r="D36" s="20">
        <v>0.10760348914838175</v>
      </c>
    </row>
    <row r="37" spans="1:7" s="34" customFormat="1" ht="13.2" customHeight="1" x14ac:dyDescent="0.3">
      <c r="A37" s="26" t="s">
        <v>353</v>
      </c>
      <c r="B37" s="27">
        <v>29562.566041400001</v>
      </c>
      <c r="C37" s="27">
        <v>24917.52626481</v>
      </c>
      <c r="D37" s="28">
        <v>24801.226499659999</v>
      </c>
    </row>
    <row r="38" spans="1:7" s="34" customFormat="1" ht="13.2" customHeight="1" x14ac:dyDescent="0.3">
      <c r="A38" s="29" t="s">
        <v>344</v>
      </c>
      <c r="B38" s="523">
        <v>0</v>
      </c>
      <c r="C38" s="44">
        <v>-0.15712573022534637</v>
      </c>
      <c r="D38" s="31">
        <v>-4.6673880831520353E-3</v>
      </c>
    </row>
    <row r="39" spans="1:7" ht="13.2" customHeight="1" x14ac:dyDescent="0.3">
      <c r="A39" s="1" t="s">
        <v>17</v>
      </c>
      <c r="B39" s="1"/>
      <c r="C39" s="1"/>
      <c r="G39" s="34"/>
    </row>
    <row r="40" spans="1:7" ht="13.2" customHeight="1" x14ac:dyDescent="0.3">
      <c r="A40" s="559" t="s">
        <v>320</v>
      </c>
      <c r="B40" s="559"/>
      <c r="C40" s="559"/>
      <c r="D40" s="559"/>
      <c r="E40" s="559"/>
      <c r="F40" s="559"/>
      <c r="G40" s="559"/>
    </row>
    <row r="41" spans="1:7" ht="33" customHeight="1" x14ac:dyDescent="0.3">
      <c r="A41" s="3"/>
      <c r="B41" s="3"/>
      <c r="C41" s="3"/>
      <c r="D41" s="3"/>
    </row>
  </sheetData>
  <mergeCells count="2">
    <mergeCell ref="A2:D2"/>
    <mergeCell ref="A40:G40"/>
  </mergeCells>
  <hyperlinks>
    <hyperlink ref="A2:H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68"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dimension ref="A1:H17"/>
  <sheetViews>
    <sheetView showGridLines="0" zoomScaleNormal="100" workbookViewId="0">
      <selection activeCell="F7" sqref="F7"/>
    </sheetView>
  </sheetViews>
  <sheetFormatPr defaultColWidth="9.33203125" defaultRowHeight="14.4" x14ac:dyDescent="0.3"/>
  <cols>
    <col min="1" max="1" width="26.33203125" style="2" customWidth="1"/>
    <col min="2" max="6" width="10.6640625" style="2" customWidth="1"/>
    <col min="7" max="16384" width="9.33203125" style="2"/>
  </cols>
  <sheetData>
    <row r="1" spans="1:8" s="34" customFormat="1" ht="13.2" customHeight="1" x14ac:dyDescent="0.3"/>
    <row r="2" spans="1:8" s="34" customFormat="1" ht="13.2" customHeight="1" x14ac:dyDescent="0.3">
      <c r="A2" s="565" t="s">
        <v>444</v>
      </c>
      <c r="B2" s="565"/>
      <c r="C2" s="565"/>
      <c r="D2" s="565"/>
      <c r="E2" s="565"/>
      <c r="F2" s="565"/>
      <c r="G2" s="57"/>
    </row>
    <row r="3" spans="1:8" s="34" customFormat="1" ht="13.2" customHeight="1" x14ac:dyDescent="0.3"/>
    <row r="4" spans="1:8" s="34" customFormat="1" ht="13.2" customHeight="1" x14ac:dyDescent="0.3">
      <c r="A4" s="223"/>
      <c r="B4" s="266">
        <v>2017</v>
      </c>
      <c r="C4" s="266">
        <v>2018</v>
      </c>
      <c r="D4" s="266">
        <v>2019</v>
      </c>
      <c r="E4" s="266">
        <v>2020</v>
      </c>
      <c r="F4" s="127" t="s">
        <v>12</v>
      </c>
    </row>
    <row r="5" spans="1:8" s="34" customFormat="1" ht="13.2" customHeight="1" x14ac:dyDescent="0.3">
      <c r="A5" s="231" t="s">
        <v>23</v>
      </c>
      <c r="B5" s="267"/>
      <c r="C5" s="267"/>
      <c r="D5" s="267"/>
      <c r="E5" s="267"/>
      <c r="F5" s="268"/>
    </row>
    <row r="6" spans="1:8" s="34" customFormat="1" ht="13.2" customHeight="1" x14ac:dyDescent="0.3">
      <c r="A6" s="269" t="s">
        <v>21</v>
      </c>
      <c r="B6" s="270">
        <v>327843.68199999997</v>
      </c>
      <c r="C6" s="270">
        <v>329187.50327910384</v>
      </c>
      <c r="D6" s="270">
        <v>330502.714622</v>
      </c>
      <c r="E6" s="270">
        <v>354976.18790399999</v>
      </c>
      <c r="F6" s="515" t="s">
        <v>0</v>
      </c>
    </row>
    <row r="7" spans="1:8" s="34" customFormat="1" ht="13.2" customHeight="1" x14ac:dyDescent="0.3">
      <c r="A7" s="269" t="s">
        <v>223</v>
      </c>
      <c r="B7" s="272" t="s">
        <v>0</v>
      </c>
      <c r="C7" s="273">
        <v>4.0000000000000001E-3</v>
      </c>
      <c r="D7" s="273">
        <v>4.0000000000000001E-3</v>
      </c>
      <c r="E7" s="273">
        <v>7.3999999999999996E-2</v>
      </c>
      <c r="F7" s="274">
        <v>2.7E-2</v>
      </c>
      <c r="H7" s="275"/>
    </row>
    <row r="8" spans="1:8" s="34" customFormat="1" ht="13.2" customHeight="1" x14ac:dyDescent="0.3">
      <c r="A8" s="231" t="s">
        <v>435</v>
      </c>
      <c r="B8" s="276"/>
      <c r="C8" s="276"/>
      <c r="D8" s="276"/>
      <c r="E8" s="276"/>
      <c r="F8" s="277"/>
      <c r="H8" s="275"/>
    </row>
    <row r="9" spans="1:8" s="34" customFormat="1" ht="13.2" customHeight="1" x14ac:dyDescent="0.3">
      <c r="A9" s="269" t="s">
        <v>21</v>
      </c>
      <c r="B9" s="270">
        <v>193028.78699999998</v>
      </c>
      <c r="C9" s="270">
        <v>198528.807</v>
      </c>
      <c r="D9" s="270">
        <v>203470.10699999999</v>
      </c>
      <c r="E9" s="270">
        <v>188080.40899999999</v>
      </c>
      <c r="F9" s="271" t="s">
        <v>0</v>
      </c>
    </row>
    <row r="10" spans="1:8" s="34" customFormat="1" ht="13.2" customHeight="1" x14ac:dyDescent="0.3">
      <c r="A10" s="269" t="s">
        <v>223</v>
      </c>
      <c r="B10" s="272" t="s">
        <v>0</v>
      </c>
      <c r="C10" s="273">
        <v>2.8493263028172233E-2</v>
      </c>
      <c r="D10" s="273">
        <v>2.4889586930323837E-2</v>
      </c>
      <c r="E10" s="273">
        <v>-7.5636162121839323E-2</v>
      </c>
      <c r="F10" s="274">
        <v>-7.4177707211144179E-3</v>
      </c>
      <c r="H10" s="275"/>
    </row>
    <row r="11" spans="1:8" s="34" customFormat="1" ht="13.2" customHeight="1" x14ac:dyDescent="0.3">
      <c r="A11" s="231" t="s">
        <v>22</v>
      </c>
      <c r="B11" s="276"/>
      <c r="C11" s="276"/>
      <c r="D11" s="276"/>
      <c r="E11" s="276"/>
      <c r="F11" s="277"/>
      <c r="H11" s="275"/>
    </row>
    <row r="12" spans="1:8" s="34" customFormat="1" ht="13.2" customHeight="1" x14ac:dyDescent="0.3">
      <c r="A12" s="269" t="s">
        <v>21</v>
      </c>
      <c r="B12" s="270">
        <v>195947.2</v>
      </c>
      <c r="C12" s="270">
        <v>205184.1</v>
      </c>
      <c r="D12" s="270">
        <v>213949.3</v>
      </c>
      <c r="E12" s="270">
        <v>202465.7</v>
      </c>
      <c r="F12" s="271" t="s">
        <v>0</v>
      </c>
    </row>
    <row r="13" spans="1:8" s="34" customFormat="1" ht="13.2" customHeight="1" x14ac:dyDescent="0.3">
      <c r="A13" s="269" t="s">
        <v>223</v>
      </c>
      <c r="B13" s="272" t="s">
        <v>0</v>
      </c>
      <c r="C13" s="273">
        <v>4.7139739684976423E-2</v>
      </c>
      <c r="D13" s="273">
        <v>4.2718709685594547E-2</v>
      </c>
      <c r="E13" s="273">
        <v>-5.3674398560780379E-2</v>
      </c>
      <c r="F13" s="274">
        <v>1.2061350269930196E-2</v>
      </c>
      <c r="H13" s="275"/>
    </row>
    <row r="14" spans="1:8" s="34" customFormat="1" ht="13.2" customHeight="1" x14ac:dyDescent="0.3">
      <c r="A14" s="232" t="s">
        <v>24</v>
      </c>
      <c r="B14" s="234">
        <v>1.6731225656707518</v>
      </c>
      <c r="C14" s="234">
        <v>1.604351912571899</v>
      </c>
      <c r="D14" s="234">
        <v>1.5447711893518699</v>
      </c>
      <c r="E14" s="234">
        <v>1.7532658020790681</v>
      </c>
      <c r="F14" s="278">
        <v>1.6438778674183971</v>
      </c>
    </row>
    <row r="15" spans="1:8" x14ac:dyDescent="0.3">
      <c r="A15" s="1" t="s">
        <v>25</v>
      </c>
    </row>
    <row r="16" spans="1:8" x14ac:dyDescent="0.3">
      <c r="A16" s="559" t="s">
        <v>320</v>
      </c>
      <c r="B16" s="559"/>
      <c r="C16" s="559"/>
      <c r="D16" s="559"/>
      <c r="E16" s="559"/>
    </row>
    <row r="17" spans="1:5" x14ac:dyDescent="0.3">
      <c r="A17" s="559"/>
      <c r="B17" s="559"/>
      <c r="C17" s="559"/>
      <c r="D17" s="559"/>
      <c r="E17" s="559"/>
    </row>
  </sheetData>
  <mergeCells count="3">
    <mergeCell ref="A2:F2"/>
    <mergeCell ref="A17:E17"/>
    <mergeCell ref="A16:E16"/>
  </mergeCells>
  <hyperlinks>
    <hyperlink ref="A2:F2" location="Índice!A1" display="Tabela 3 - Evolução do ativo agregado face ao PIB nacional (2014-2017)"/>
  </hyperlinks>
  <pageMargins left="0.7" right="0.7" top="0.75" bottom="0.75" header="0.3" footer="0.3"/>
  <pageSetup paperSize="9" orientation="portrait" verticalDpi="36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showGridLines="0" workbookViewId="0">
      <selection activeCell="D12" sqref="D12"/>
    </sheetView>
  </sheetViews>
  <sheetFormatPr defaultColWidth="9.33203125" defaultRowHeight="14.4" x14ac:dyDescent="0.3"/>
  <cols>
    <col min="1" max="1" width="69.44140625" style="2" customWidth="1"/>
    <col min="2" max="2" width="14.33203125" style="2" bestFit="1" customWidth="1"/>
    <col min="3" max="3" width="14.33203125" style="2" customWidth="1"/>
    <col min="4" max="4" width="14.33203125" style="2" bestFit="1" customWidth="1"/>
    <col min="5" max="16384" width="9.33203125" style="2"/>
  </cols>
  <sheetData>
    <row r="1" spans="1:12" s="34" customFormat="1" ht="13.2" customHeight="1" x14ac:dyDescent="0.3"/>
    <row r="2" spans="1:12" s="34" customFormat="1" ht="13.2" customHeight="1" x14ac:dyDescent="0.3">
      <c r="A2" s="565" t="s">
        <v>505</v>
      </c>
      <c r="B2" s="565"/>
      <c r="C2" s="565"/>
      <c r="D2" s="565"/>
    </row>
    <row r="3" spans="1:12" s="34" customFormat="1" ht="13.2" customHeight="1" x14ac:dyDescent="0.3"/>
    <row r="4" spans="1:12" s="34" customFormat="1" ht="13.2" customHeight="1" x14ac:dyDescent="0.3">
      <c r="A4" s="11"/>
      <c r="B4" s="179">
        <v>2018</v>
      </c>
      <c r="C4" s="518">
        <v>2019</v>
      </c>
      <c r="D4" s="13">
        <v>2020</v>
      </c>
    </row>
    <row r="5" spans="1:12" s="34" customFormat="1" ht="13.2" customHeight="1" x14ac:dyDescent="0.3">
      <c r="A5" s="14" t="s">
        <v>347</v>
      </c>
      <c r="B5" s="15"/>
      <c r="C5" s="15"/>
      <c r="D5" s="16"/>
      <c r="F5" s="35"/>
      <c r="G5" s="53"/>
      <c r="H5" s="35"/>
      <c r="I5" s="35"/>
      <c r="J5" s="35"/>
      <c r="K5" s="35"/>
      <c r="L5" s="35"/>
    </row>
    <row r="6" spans="1:12" s="34" customFormat="1" ht="13.2" customHeight="1" x14ac:dyDescent="0.3">
      <c r="A6" s="17" t="s">
        <v>21</v>
      </c>
      <c r="B6" s="18">
        <v>6936.3817683999996</v>
      </c>
      <c r="C6" s="18">
        <v>6543.7532175699998</v>
      </c>
      <c r="D6" s="19">
        <v>4732.3137727300009</v>
      </c>
      <c r="F6" s="35"/>
      <c r="G6" s="53"/>
      <c r="H6" s="35"/>
      <c r="I6" s="35"/>
      <c r="J6" s="35"/>
      <c r="K6" s="35"/>
      <c r="L6" s="35"/>
    </row>
    <row r="7" spans="1:12" s="34" customFormat="1" ht="13.2" customHeight="1" x14ac:dyDescent="0.3">
      <c r="A7" s="17" t="s">
        <v>329</v>
      </c>
      <c r="B7" s="522">
        <v>0</v>
      </c>
      <c r="C7" s="21">
        <v>-5.6604230265798416E-2</v>
      </c>
      <c r="D7" s="20">
        <v>-0.27681964533385484</v>
      </c>
      <c r="F7" s="35"/>
      <c r="G7" s="53"/>
      <c r="H7" s="35"/>
      <c r="I7" s="35"/>
      <c r="J7" s="35"/>
      <c r="K7" s="35"/>
      <c r="L7" s="35"/>
    </row>
    <row r="8" spans="1:12" s="34" customFormat="1" ht="13.2" customHeight="1" x14ac:dyDescent="0.3">
      <c r="A8" s="17" t="s">
        <v>348</v>
      </c>
      <c r="B8" s="21">
        <v>2.1071218430694094E-2</v>
      </c>
      <c r="C8" s="21">
        <v>1.9799393228019633E-2</v>
      </c>
      <c r="D8" s="20">
        <v>1.3331355526978558E-2</v>
      </c>
      <c r="F8" s="35"/>
      <c r="G8" s="53"/>
      <c r="H8" s="35"/>
      <c r="I8" s="35"/>
      <c r="J8" s="35"/>
      <c r="K8" s="35"/>
      <c r="L8" s="35"/>
    </row>
    <row r="9" spans="1:12" s="34" customFormat="1" ht="13.2" customHeight="1" x14ac:dyDescent="0.3">
      <c r="A9" s="14" t="s">
        <v>349</v>
      </c>
      <c r="B9" s="22"/>
      <c r="C9" s="22"/>
      <c r="D9" s="23"/>
      <c r="F9" s="35"/>
      <c r="G9" s="53"/>
      <c r="H9" s="35"/>
      <c r="I9" s="35"/>
      <c r="J9" s="35"/>
      <c r="K9" s="35"/>
      <c r="L9" s="35"/>
    </row>
    <row r="10" spans="1:12" s="34" customFormat="1" ht="13.2" customHeight="1" x14ac:dyDescent="0.3">
      <c r="A10" s="17" t="s">
        <v>21</v>
      </c>
      <c r="B10" s="18">
        <v>285576.27055309998</v>
      </c>
      <c r="C10" s="18">
        <v>286273.19714969996</v>
      </c>
      <c r="D10" s="19">
        <v>311425.39321296004</v>
      </c>
      <c r="F10" s="35"/>
      <c r="G10" s="53"/>
      <c r="H10" s="35"/>
      <c r="I10" s="35"/>
      <c r="J10" s="35"/>
      <c r="K10" s="35"/>
      <c r="L10" s="35"/>
    </row>
    <row r="11" spans="1:12" s="34" customFormat="1" ht="13.2" customHeight="1" x14ac:dyDescent="0.3">
      <c r="A11" s="17" t="s">
        <v>329</v>
      </c>
      <c r="B11" s="522">
        <v>0</v>
      </c>
      <c r="C11" s="21">
        <v>2.4404219413964867E-3</v>
      </c>
      <c r="D11" s="20">
        <v>8.7860813774009561E-2</v>
      </c>
      <c r="F11" s="35"/>
      <c r="G11" s="53"/>
      <c r="H11" s="35"/>
      <c r="I11" s="35"/>
      <c r="J11" s="35"/>
      <c r="K11" s="35"/>
      <c r="L11" s="35"/>
    </row>
    <row r="12" spans="1:12" s="34" customFormat="1" ht="13.2" customHeight="1" x14ac:dyDescent="0.3">
      <c r="A12" s="17" t="s">
        <v>348</v>
      </c>
      <c r="B12" s="21">
        <v>0.86751856751324596</v>
      </c>
      <c r="C12" s="21">
        <v>0.86617502411163727</v>
      </c>
      <c r="D12" s="20">
        <v>0.8773134742196097</v>
      </c>
      <c r="F12" s="35"/>
      <c r="G12" s="53"/>
      <c r="H12" s="35"/>
      <c r="I12" s="35"/>
      <c r="J12" s="35"/>
      <c r="K12" s="35"/>
      <c r="L12" s="35"/>
    </row>
    <row r="13" spans="1:12" s="34" customFormat="1" ht="13.2" customHeight="1" x14ac:dyDescent="0.3">
      <c r="A13" s="14" t="s">
        <v>264</v>
      </c>
      <c r="B13" s="24"/>
      <c r="C13" s="24"/>
      <c r="D13" s="25"/>
      <c r="F13" s="35"/>
      <c r="G13" s="53"/>
      <c r="H13" s="35"/>
      <c r="I13" s="35"/>
      <c r="J13" s="35"/>
      <c r="K13" s="35"/>
      <c r="L13" s="35"/>
    </row>
    <row r="14" spans="1:12" s="34" customFormat="1" ht="13.2" customHeight="1" x14ac:dyDescent="0.3">
      <c r="A14" s="17" t="s">
        <v>21</v>
      </c>
      <c r="B14" s="18">
        <v>8210.6265314200009</v>
      </c>
      <c r="C14" s="18">
        <v>8151.8961695144499</v>
      </c>
      <c r="D14" s="19">
        <v>9413.7126129068001</v>
      </c>
      <c r="F14" s="35"/>
      <c r="G14" s="53"/>
      <c r="H14" s="35"/>
      <c r="I14" s="35"/>
      <c r="J14" s="35"/>
      <c r="K14" s="35"/>
      <c r="L14" s="35"/>
    </row>
    <row r="15" spans="1:12" s="34" customFormat="1" ht="13.2" customHeight="1" x14ac:dyDescent="0.3">
      <c r="A15" s="17" t="s">
        <v>329</v>
      </c>
      <c r="B15" s="522">
        <v>0</v>
      </c>
      <c r="C15" s="21">
        <v>-7.1529695913953306E-3</v>
      </c>
      <c r="D15" s="20">
        <v>0.15478809066670274</v>
      </c>
      <c r="F15" s="35"/>
      <c r="G15" s="53"/>
      <c r="H15" s="35"/>
      <c r="I15" s="35"/>
      <c r="J15" s="35"/>
      <c r="K15" s="35"/>
      <c r="L15" s="35"/>
    </row>
    <row r="16" spans="1:12" s="34" customFormat="1" ht="13.2" customHeight="1" x14ac:dyDescent="0.3">
      <c r="A16" s="17" t="s">
        <v>348</v>
      </c>
      <c r="B16" s="21">
        <v>2.4942096740489878E-2</v>
      </c>
      <c r="C16" s="21">
        <v>2.4665141310775147E-2</v>
      </c>
      <c r="D16" s="20">
        <v>2.6519279088095035E-2</v>
      </c>
      <c r="F16" s="35"/>
      <c r="G16" s="53"/>
      <c r="H16" s="35"/>
      <c r="I16" s="35"/>
      <c r="J16" s="35"/>
      <c r="K16" s="35"/>
      <c r="L16" s="35"/>
    </row>
    <row r="17" spans="1:12" s="34" customFormat="1" ht="13.2" customHeight="1" x14ac:dyDescent="0.3">
      <c r="A17" s="26" t="s">
        <v>346</v>
      </c>
      <c r="B17" s="54">
        <v>300723.27885291999</v>
      </c>
      <c r="C17" s="54">
        <v>300967.84653678443</v>
      </c>
      <c r="D17" s="55">
        <v>325571.41959859687</v>
      </c>
      <c r="F17" s="35"/>
      <c r="G17" s="53"/>
      <c r="H17" s="35"/>
      <c r="I17" s="35"/>
      <c r="J17" s="35"/>
      <c r="K17" s="35"/>
      <c r="L17" s="35"/>
    </row>
    <row r="18" spans="1:12" s="34" customFormat="1" ht="13.2" customHeight="1" x14ac:dyDescent="0.3">
      <c r="A18" s="26" t="s">
        <v>329</v>
      </c>
      <c r="B18" s="522">
        <v>0</v>
      </c>
      <c r="C18" s="21">
        <v>8.1326488856237056E-4</v>
      </c>
      <c r="D18" s="20">
        <v>8.1748177903134822E-2</v>
      </c>
      <c r="F18" s="35"/>
      <c r="G18" s="53"/>
      <c r="H18" s="35"/>
      <c r="I18" s="35"/>
      <c r="J18" s="35"/>
      <c r="K18" s="35"/>
      <c r="L18" s="35"/>
    </row>
    <row r="19" spans="1:12" s="34" customFormat="1" ht="13.2" customHeight="1" x14ac:dyDescent="0.3">
      <c r="A19" s="26" t="s">
        <v>350</v>
      </c>
      <c r="B19" s="21">
        <v>0.91353188268442986</v>
      </c>
      <c r="C19" s="21">
        <v>0.91063653295667968</v>
      </c>
      <c r="D19" s="20">
        <v>0.91716410883468336</v>
      </c>
      <c r="F19" s="35"/>
      <c r="G19" s="53"/>
      <c r="H19" s="35"/>
      <c r="I19" s="35"/>
      <c r="J19" s="35"/>
      <c r="K19" s="35"/>
      <c r="L19" s="35"/>
    </row>
    <row r="20" spans="1:12" s="34" customFormat="1" ht="13.2" customHeight="1" x14ac:dyDescent="0.3">
      <c r="A20" s="14" t="s">
        <v>351</v>
      </c>
      <c r="B20" s="24"/>
      <c r="C20" s="24"/>
      <c r="D20" s="25"/>
      <c r="F20" s="35"/>
      <c r="G20" s="53"/>
      <c r="H20" s="35"/>
      <c r="I20" s="35"/>
      <c r="J20" s="35"/>
      <c r="K20" s="35"/>
      <c r="L20" s="35"/>
    </row>
    <row r="21" spans="1:12" s="34" customFormat="1" ht="13.2" customHeight="1" x14ac:dyDescent="0.3">
      <c r="A21" s="17" t="s">
        <v>21</v>
      </c>
      <c r="B21" s="18">
        <v>28464.223579112499</v>
      </c>
      <c r="C21" s="18">
        <v>29534.868481241214</v>
      </c>
      <c r="D21" s="19">
        <v>29404.768918261387</v>
      </c>
      <c r="F21" s="35"/>
      <c r="G21" s="53"/>
      <c r="H21" s="35"/>
      <c r="I21" s="35"/>
      <c r="J21" s="35"/>
      <c r="K21" s="35"/>
      <c r="L21" s="35"/>
    </row>
    <row r="22" spans="1:12" s="34" customFormat="1" ht="13.2" customHeight="1" x14ac:dyDescent="0.3">
      <c r="A22" s="17" t="s">
        <v>329</v>
      </c>
      <c r="B22" s="522">
        <v>0</v>
      </c>
      <c r="C22" s="21">
        <v>3.7613704767073708E-2</v>
      </c>
      <c r="D22" s="20">
        <v>-4.4049481060820517E-3</v>
      </c>
      <c r="F22" s="35"/>
      <c r="G22" s="53"/>
      <c r="H22" s="35"/>
      <c r="I22" s="35"/>
      <c r="J22" s="35"/>
      <c r="K22" s="35"/>
      <c r="L22" s="35"/>
    </row>
    <row r="23" spans="1:12" s="34" customFormat="1" ht="13.2" customHeight="1" x14ac:dyDescent="0.3">
      <c r="A23" s="17" t="s">
        <v>348</v>
      </c>
      <c r="B23" s="44">
        <v>8.6468117315570081E-2</v>
      </c>
      <c r="C23" s="44">
        <v>8.9363467043320294E-2</v>
      </c>
      <c r="D23" s="31">
        <v>8.2835891165316616E-2</v>
      </c>
      <c r="F23" s="35"/>
      <c r="G23" s="53"/>
      <c r="H23" s="35"/>
      <c r="I23" s="35"/>
      <c r="J23" s="35"/>
      <c r="K23" s="35"/>
      <c r="L23" s="35"/>
    </row>
    <row r="24" spans="1:12" s="34" customFormat="1" ht="13.2" customHeight="1" x14ac:dyDescent="0.3">
      <c r="A24" s="56" t="s">
        <v>352</v>
      </c>
      <c r="B24" s="48">
        <v>329187.50243203249</v>
      </c>
      <c r="C24" s="48">
        <v>330502.71501802566</v>
      </c>
      <c r="D24" s="49">
        <v>354976.18851685827</v>
      </c>
      <c r="F24" s="35"/>
      <c r="G24" s="53"/>
      <c r="H24" s="35"/>
      <c r="I24" s="35"/>
      <c r="J24" s="35"/>
      <c r="K24" s="35"/>
      <c r="L24" s="35"/>
    </row>
    <row r="25" spans="1:12" ht="13.2" customHeight="1" x14ac:dyDescent="0.3">
      <c r="A25" s="1" t="s">
        <v>17</v>
      </c>
    </row>
    <row r="26" spans="1:12" ht="13.2" customHeight="1" x14ac:dyDescent="0.3">
      <c r="A26" s="559" t="s">
        <v>320</v>
      </c>
      <c r="B26" s="559"/>
      <c r="C26" s="559"/>
      <c r="D26" s="559"/>
      <c r="E26" s="559"/>
      <c r="F26" s="559"/>
    </row>
  </sheetData>
  <mergeCells count="2">
    <mergeCell ref="A2:D2"/>
    <mergeCell ref="A26:F26"/>
  </mergeCells>
  <hyperlinks>
    <hyperlink ref="A2:B2" location="Índice!A1" display="Tabela 29 - Composição e evolução da estrutura do ativo agregado, a 31 de dezembro (2014-2017)"/>
  </hyperlinks>
  <pageMargins left="0.70866141732283472" right="0.70866141732283472" top="0.74803149606299213" bottom="0.74803149606299213" header="0.31496062992125984" footer="0.31496062992125984"/>
  <pageSetup paperSize="9" scale="77"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zoomScaleNormal="100" workbookViewId="0">
      <selection activeCell="L8" sqref="L8"/>
    </sheetView>
  </sheetViews>
  <sheetFormatPr defaultColWidth="9.33203125" defaultRowHeight="13.8" x14ac:dyDescent="0.3"/>
  <cols>
    <col min="1" max="1" width="41.33203125" style="34" bestFit="1" customWidth="1"/>
    <col min="2" max="10" width="15.44140625" style="34" customWidth="1"/>
    <col min="11" max="16384" width="9.33203125" style="34"/>
  </cols>
  <sheetData>
    <row r="1" spans="1:11" ht="13.2" customHeight="1" x14ac:dyDescent="0.3"/>
    <row r="2" spans="1:11" ht="13.2" customHeight="1" x14ac:dyDescent="0.3">
      <c r="A2" s="565" t="s">
        <v>480</v>
      </c>
      <c r="B2" s="565"/>
      <c r="C2" s="565"/>
      <c r="D2" s="565"/>
      <c r="E2" s="565"/>
      <c r="F2" s="565"/>
      <c r="G2" s="565"/>
      <c r="H2" s="565"/>
      <c r="I2" s="565"/>
      <c r="J2" s="565"/>
    </row>
    <row r="3" spans="1:11" ht="13.2" customHeight="1" x14ac:dyDescent="0.3"/>
    <row r="4" spans="1:11" ht="13.2" customHeight="1" x14ac:dyDescent="0.3">
      <c r="A4" s="471"/>
      <c r="B4" s="588">
        <v>2018</v>
      </c>
      <c r="C4" s="589"/>
      <c r="D4" s="590"/>
      <c r="E4" s="591">
        <v>2019</v>
      </c>
      <c r="F4" s="591"/>
      <c r="G4" s="591"/>
      <c r="H4" s="591">
        <v>2020</v>
      </c>
      <c r="I4" s="591"/>
      <c r="J4" s="591"/>
    </row>
    <row r="5" spans="1:11" ht="82.8" x14ac:dyDescent="0.3">
      <c r="A5" s="36"/>
      <c r="B5" s="461" t="s">
        <v>355</v>
      </c>
      <c r="C5" s="461" t="s">
        <v>349</v>
      </c>
      <c r="D5" s="461" t="s">
        <v>6</v>
      </c>
      <c r="E5" s="37" t="s">
        <v>355</v>
      </c>
      <c r="F5" s="37" t="s">
        <v>349</v>
      </c>
      <c r="G5" s="38" t="s">
        <v>6</v>
      </c>
      <c r="H5" s="37" t="s">
        <v>355</v>
      </c>
      <c r="I5" s="37" t="s">
        <v>349</v>
      </c>
      <c r="J5" s="38" t="s">
        <v>6</v>
      </c>
      <c r="K5" s="35"/>
    </row>
    <row r="6" spans="1:11" ht="13.2" customHeight="1" x14ac:dyDescent="0.3">
      <c r="A6" s="39" t="s">
        <v>332</v>
      </c>
      <c r="B6" s="40">
        <v>3277.6343622999998</v>
      </c>
      <c r="C6" s="18">
        <v>0</v>
      </c>
      <c r="D6" s="19">
        <v>3277.6343622999998</v>
      </c>
      <c r="E6" s="18">
        <v>3242.4639950400001</v>
      </c>
      <c r="F6" s="18">
        <v>0</v>
      </c>
      <c r="G6" s="19">
        <v>3242.4639950400001</v>
      </c>
      <c r="H6" s="18">
        <v>3073.8446331999999</v>
      </c>
      <c r="I6" s="18">
        <v>0</v>
      </c>
      <c r="J6" s="19">
        <v>3073.8446331999999</v>
      </c>
    </row>
    <row r="7" spans="1:11" ht="13.2" customHeight="1" x14ac:dyDescent="0.3">
      <c r="A7" s="39" t="s">
        <v>145</v>
      </c>
      <c r="B7" s="41">
        <v>0.4725279651174743</v>
      </c>
      <c r="C7" s="18">
        <v>0</v>
      </c>
      <c r="D7" s="42">
        <v>1.1205102877729745E-2</v>
      </c>
      <c r="E7" s="21">
        <v>0.49550523793195211</v>
      </c>
      <c r="F7" s="18">
        <v>0</v>
      </c>
      <c r="G7" s="42">
        <v>1.1073348011353479E-2</v>
      </c>
      <c r="H7" s="21">
        <v>0.64854370754387758</v>
      </c>
      <c r="I7" s="18">
        <v>0</v>
      </c>
      <c r="J7" s="42">
        <v>9.7225041973723857E-3</v>
      </c>
    </row>
    <row r="8" spans="1:11" ht="13.2" customHeight="1" x14ac:dyDescent="0.3">
      <c r="A8" s="39" t="s">
        <v>357</v>
      </c>
      <c r="B8" s="40">
        <v>2598.1455815300001</v>
      </c>
      <c r="C8" s="18">
        <v>257170.24364964</v>
      </c>
      <c r="D8" s="19">
        <v>259768.38923117</v>
      </c>
      <c r="E8" s="18">
        <v>1720.1350975299999</v>
      </c>
      <c r="F8" s="18">
        <v>261897.45011588</v>
      </c>
      <c r="G8" s="19">
        <v>263617.58521340997</v>
      </c>
      <c r="H8" s="18">
        <v>258.52848337</v>
      </c>
      <c r="I8" s="18">
        <v>287725.80827894999</v>
      </c>
      <c r="J8" s="19">
        <v>287984.33676232002</v>
      </c>
    </row>
    <row r="9" spans="1:11" ht="13.2" customHeight="1" x14ac:dyDescent="0.3">
      <c r="A9" s="39" t="s">
        <v>145</v>
      </c>
      <c r="B9" s="41">
        <v>0.37456784650555774</v>
      </c>
      <c r="C9" s="21">
        <v>0.90053085696355795</v>
      </c>
      <c r="D9" s="42">
        <v>0.88805864351350905</v>
      </c>
      <c r="E9" s="21">
        <v>0.26286674334102811</v>
      </c>
      <c r="F9" s="21">
        <v>0.91485145212154362</v>
      </c>
      <c r="G9" s="42">
        <v>0.90028116501713329</v>
      </c>
      <c r="H9" s="21">
        <v>5.463046107799796E-2</v>
      </c>
      <c r="I9" s="21">
        <v>0.92389963872405334</v>
      </c>
      <c r="J9" s="42">
        <v>0.9098882383669199</v>
      </c>
    </row>
    <row r="10" spans="1:11" ht="13.2" customHeight="1" x14ac:dyDescent="0.3">
      <c r="A10" s="39" t="s">
        <v>356</v>
      </c>
      <c r="B10" s="40">
        <v>1026.65392447</v>
      </c>
      <c r="C10" s="18">
        <v>14250.450442679998</v>
      </c>
      <c r="D10" s="19">
        <v>15277.104367149997</v>
      </c>
      <c r="E10" s="18">
        <v>1488.7366173099999</v>
      </c>
      <c r="F10" s="18">
        <v>13556.282634789999</v>
      </c>
      <c r="G10" s="19">
        <v>15045.019252099999</v>
      </c>
      <c r="H10" s="18">
        <v>1344.9829206700001</v>
      </c>
      <c r="I10" s="18">
        <v>12108.61976768</v>
      </c>
      <c r="J10" s="19">
        <v>13453.60268835</v>
      </c>
    </row>
    <row r="11" spans="1:11" ht="13.2" customHeight="1" x14ac:dyDescent="0.3">
      <c r="A11" s="39" t="s">
        <v>145</v>
      </c>
      <c r="B11" s="41">
        <v>0.14801000849565638</v>
      </c>
      <c r="C11" s="21">
        <v>4.9900681226349552E-2</v>
      </c>
      <c r="D11" s="42">
        <v>5.2227157512349125E-2</v>
      </c>
      <c r="E11" s="21">
        <v>0.22750500634906845</v>
      </c>
      <c r="F11" s="21">
        <v>4.7354355104718554E-2</v>
      </c>
      <c r="G11" s="42">
        <v>5.1380288037388408E-2</v>
      </c>
      <c r="H11" s="21">
        <v>0.28421254068580065</v>
      </c>
      <c r="I11" s="21">
        <v>3.8881285956665207E-2</v>
      </c>
      <c r="J11" s="42">
        <v>4.2553454782485949E-2</v>
      </c>
    </row>
    <row r="12" spans="1:11" ht="13.2" customHeight="1" x14ac:dyDescent="0.3">
      <c r="A12" s="39" t="s">
        <v>358</v>
      </c>
      <c r="B12" s="40">
        <v>33.947900100000005</v>
      </c>
      <c r="C12" s="18">
        <v>14155.576460779999</v>
      </c>
      <c r="D12" s="19">
        <v>14189.524360879999</v>
      </c>
      <c r="E12" s="18">
        <v>92.417507690000008</v>
      </c>
      <c r="F12" s="18">
        <v>10819.464399030001</v>
      </c>
      <c r="G12" s="19">
        <v>10911.88190672</v>
      </c>
      <c r="H12" s="18">
        <v>54.957735489999997</v>
      </c>
      <c r="I12" s="18">
        <v>11590.965166330001</v>
      </c>
      <c r="J12" s="19">
        <v>11645.92290182</v>
      </c>
    </row>
    <row r="13" spans="1:11" ht="13.2" customHeight="1" x14ac:dyDescent="0.3">
      <c r="A13" s="39" t="s">
        <v>145</v>
      </c>
      <c r="B13" s="43">
        <v>4.8941798813116211E-3</v>
      </c>
      <c r="C13" s="44">
        <v>4.9568461810092571E-2</v>
      </c>
      <c r="D13" s="45">
        <v>4.8509096096412012E-2</v>
      </c>
      <c r="E13" s="44">
        <v>1.4123012377951339E-2</v>
      </c>
      <c r="F13" s="44">
        <v>3.7794192773737773E-2</v>
      </c>
      <c r="G13" s="45">
        <v>3.7265198934124576E-2</v>
      </c>
      <c r="H13" s="44">
        <v>1.1613290692323579E-2</v>
      </c>
      <c r="I13" s="44">
        <v>3.7219075319281453E-2</v>
      </c>
      <c r="J13" s="45">
        <v>3.6835802653221804E-2</v>
      </c>
    </row>
    <row r="14" spans="1:11" ht="13.2" customHeight="1" x14ac:dyDescent="0.3">
      <c r="A14" s="46" t="s">
        <v>6</v>
      </c>
      <c r="B14" s="47">
        <v>6936.3817683999996</v>
      </c>
      <c r="C14" s="48">
        <v>285576.27055309998</v>
      </c>
      <c r="D14" s="49">
        <v>292512.65232150001</v>
      </c>
      <c r="E14" s="48">
        <v>6543.7532175699998</v>
      </c>
      <c r="F14" s="48">
        <v>286273.19714970002</v>
      </c>
      <c r="G14" s="49">
        <v>292816.95036727004</v>
      </c>
      <c r="H14" s="48">
        <v>4732.3137727300009</v>
      </c>
      <c r="I14" s="48">
        <v>311425.39321295999</v>
      </c>
      <c r="J14" s="49">
        <v>316157.70698568999</v>
      </c>
    </row>
    <row r="15" spans="1:11" ht="13.2" customHeight="1" x14ac:dyDescent="0.3">
      <c r="A15" s="1" t="s">
        <v>17</v>
      </c>
    </row>
    <row r="16" spans="1:11" ht="13.2" customHeight="1" x14ac:dyDescent="0.3">
      <c r="A16" s="559" t="s">
        <v>320</v>
      </c>
      <c r="B16" s="559"/>
      <c r="C16" s="559"/>
      <c r="D16" s="559"/>
      <c r="E16" s="559"/>
    </row>
  </sheetData>
  <mergeCells count="5">
    <mergeCell ref="B4:D4"/>
    <mergeCell ref="E4:G4"/>
    <mergeCell ref="A16:E16"/>
    <mergeCell ref="H4:J4"/>
    <mergeCell ref="A2:J2"/>
  </mergeCells>
  <hyperlinks>
    <hyperlink ref="A2:B2" location="Índice!A1" display="Tabela 29 - Composição e evolução da estrutura do ativo agregado, a 31 de dezembro (2014-2017)"/>
  </hyperlinks>
  <pageMargins left="0.7" right="0.7" top="0.75" bottom="0.75" header="0.3" footer="0.3"/>
  <pageSetup paperSize="9" orientation="portrait" horizontalDpi="360" verticalDpi="36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showGridLines="0" workbookViewId="0">
      <selection activeCell="F8" sqref="F8"/>
    </sheetView>
  </sheetViews>
  <sheetFormatPr defaultColWidth="9.33203125" defaultRowHeight="14.4" x14ac:dyDescent="0.3"/>
  <cols>
    <col min="1" max="1" width="54.33203125" style="2" customWidth="1"/>
    <col min="2" max="3" width="15.6640625" style="2" customWidth="1"/>
    <col min="4" max="4" width="14.33203125" style="2" customWidth="1"/>
    <col min="5" max="16384" width="9.33203125" style="2"/>
  </cols>
  <sheetData>
    <row r="1" spans="1:5" s="34" customFormat="1" ht="13.2" customHeight="1" x14ac:dyDescent="0.3"/>
    <row r="2" spans="1:5" s="34" customFormat="1" ht="13.2" customHeight="1" x14ac:dyDescent="0.3">
      <c r="A2" s="565" t="s">
        <v>481</v>
      </c>
      <c r="B2" s="565"/>
      <c r="C2" s="565"/>
      <c r="D2" s="565"/>
      <c r="E2" s="57"/>
    </row>
    <row r="3" spans="1:5" s="34" customFormat="1" ht="13.2" customHeight="1" x14ac:dyDescent="0.3"/>
    <row r="4" spans="1:5" s="34" customFormat="1" ht="13.2" customHeight="1" x14ac:dyDescent="0.3">
      <c r="A4" s="11"/>
      <c r="B4" s="179">
        <v>2018</v>
      </c>
      <c r="C4" s="518">
        <v>2019</v>
      </c>
      <c r="D4" s="13">
        <v>2020</v>
      </c>
    </row>
    <row r="5" spans="1:5" s="34" customFormat="1" ht="13.2" customHeight="1" x14ac:dyDescent="0.3">
      <c r="A5" s="14" t="s">
        <v>336</v>
      </c>
      <c r="B5" s="15"/>
      <c r="C5" s="15"/>
      <c r="D5" s="16"/>
    </row>
    <row r="6" spans="1:5" s="34" customFormat="1" ht="13.2" customHeight="1" x14ac:dyDescent="0.3">
      <c r="A6" s="17" t="s">
        <v>21</v>
      </c>
      <c r="B6" s="18">
        <v>19214</v>
      </c>
      <c r="C6" s="18">
        <v>16998.23439795</v>
      </c>
      <c r="D6" s="19">
        <v>32136.540485549998</v>
      </c>
    </row>
    <row r="7" spans="1:5" s="34" customFormat="1" ht="13.2" customHeight="1" x14ac:dyDescent="0.3">
      <c r="A7" s="17" t="s">
        <v>223</v>
      </c>
      <c r="B7" s="522">
        <v>0</v>
      </c>
      <c r="C7" s="21">
        <v>-0.11532037066982403</v>
      </c>
      <c r="D7" s="20">
        <v>0.89058108819970672</v>
      </c>
    </row>
    <row r="8" spans="1:5" s="34" customFormat="1" ht="13.2" customHeight="1" x14ac:dyDescent="0.3">
      <c r="A8" s="17" t="s">
        <v>425</v>
      </c>
      <c r="B8" s="21">
        <v>7.396600043115395E-2</v>
      </c>
      <c r="C8" s="21">
        <v>6.4480654369825349E-2</v>
      </c>
      <c r="D8" s="20">
        <v>0.112</v>
      </c>
    </row>
    <row r="9" spans="1:5" s="34" customFormat="1" ht="13.2" customHeight="1" x14ac:dyDescent="0.3">
      <c r="A9" s="14" t="s">
        <v>337</v>
      </c>
      <c r="B9" s="22"/>
      <c r="C9" s="22"/>
      <c r="D9" s="23"/>
    </row>
    <row r="10" spans="1:5" s="34" customFormat="1" ht="13.2" customHeight="1" x14ac:dyDescent="0.3">
      <c r="A10" s="17" t="s">
        <v>21</v>
      </c>
      <c r="B10" s="18">
        <v>33092</v>
      </c>
      <c r="C10" s="18">
        <v>31199.543482139998</v>
      </c>
      <c r="D10" s="19">
        <v>27850.180823260001</v>
      </c>
    </row>
    <row r="11" spans="1:5" s="34" customFormat="1" ht="13.2" customHeight="1" x14ac:dyDescent="0.3">
      <c r="A11" s="17" t="s">
        <v>223</v>
      </c>
      <c r="B11" s="522">
        <v>0</v>
      </c>
      <c r="C11" s="21">
        <v>-5.7187734735283491E-2</v>
      </c>
      <c r="D11" s="20">
        <v>-0.1073529380581264</v>
      </c>
    </row>
    <row r="12" spans="1:5" s="34" customFormat="1" ht="13.2" customHeight="1" x14ac:dyDescent="0.3">
      <c r="A12" s="17" t="s">
        <v>425</v>
      </c>
      <c r="B12" s="21">
        <v>0.12839059468448769</v>
      </c>
      <c r="C12" s="21">
        <v>0.11835152596853395</v>
      </c>
      <c r="D12" s="20">
        <v>9.7000000000000003E-2</v>
      </c>
    </row>
    <row r="13" spans="1:5" s="34" customFormat="1" ht="13.2" customHeight="1" x14ac:dyDescent="0.3">
      <c r="A13" s="14" t="s">
        <v>338</v>
      </c>
      <c r="B13" s="24"/>
      <c r="C13" s="24"/>
      <c r="D13" s="25"/>
    </row>
    <row r="14" spans="1:5" s="34" customFormat="1" ht="13.2" customHeight="1" x14ac:dyDescent="0.3">
      <c r="A14" s="17" t="s">
        <v>21</v>
      </c>
      <c r="B14" s="18">
        <v>66077</v>
      </c>
      <c r="C14" s="18">
        <v>68483.895124029994</v>
      </c>
      <c r="D14" s="19">
        <v>71803.469862279992</v>
      </c>
    </row>
    <row r="15" spans="1:5" s="34" customFormat="1" ht="13.2" customHeight="1" x14ac:dyDescent="0.3">
      <c r="A15" s="17" t="s">
        <v>223</v>
      </c>
      <c r="B15" s="522">
        <v>0</v>
      </c>
      <c r="C15" s="21">
        <v>3.6425611393222868E-2</v>
      </c>
      <c r="D15" s="20">
        <v>4.8472341303571698E-2</v>
      </c>
    </row>
    <row r="16" spans="1:5" s="34" customFormat="1" ht="13.2" customHeight="1" x14ac:dyDescent="0.3">
      <c r="A16" s="17" t="s">
        <v>425</v>
      </c>
      <c r="B16" s="21">
        <v>0.2543692833605371</v>
      </c>
      <c r="C16" s="21">
        <v>0.25978500284267786</v>
      </c>
      <c r="D16" s="20">
        <v>0.249</v>
      </c>
    </row>
    <row r="17" spans="1:7" s="34" customFormat="1" ht="13.2" customHeight="1" x14ac:dyDescent="0.3">
      <c r="A17" s="14" t="s">
        <v>354</v>
      </c>
      <c r="B17" s="24"/>
      <c r="C17" s="24"/>
      <c r="D17" s="25"/>
    </row>
    <row r="18" spans="1:7" s="34" customFormat="1" ht="13.2" customHeight="1" x14ac:dyDescent="0.3">
      <c r="A18" s="17" t="s">
        <v>21</v>
      </c>
      <c r="B18" s="18">
        <v>141385</v>
      </c>
      <c r="C18" s="18">
        <v>146935.91220922998</v>
      </c>
      <c r="D18" s="19">
        <v>156194.14509516998</v>
      </c>
    </row>
    <row r="19" spans="1:7" s="34" customFormat="1" ht="13.2" customHeight="1" x14ac:dyDescent="0.3">
      <c r="A19" s="17" t="s">
        <v>223</v>
      </c>
      <c r="B19" s="522">
        <v>0</v>
      </c>
      <c r="C19" s="21">
        <v>3.926096975796578E-2</v>
      </c>
      <c r="D19" s="20">
        <v>6.3008646060308982E-2</v>
      </c>
    </row>
    <row r="20" spans="1:7" s="34" customFormat="1" ht="13.2" customHeight="1" x14ac:dyDescent="0.3">
      <c r="A20" s="17" t="s">
        <v>425</v>
      </c>
      <c r="B20" s="21">
        <v>0.54427412152382126</v>
      </c>
      <c r="C20" s="21">
        <v>0.55838281681896285</v>
      </c>
      <c r="D20" s="20">
        <v>0.54200000000000004</v>
      </c>
    </row>
    <row r="21" spans="1:7" s="34" customFormat="1" ht="13.2" customHeight="1" x14ac:dyDescent="0.3">
      <c r="A21" s="26" t="s">
        <v>353</v>
      </c>
      <c r="B21" s="27">
        <v>259768</v>
      </c>
      <c r="C21" s="27">
        <v>263617.58521334996</v>
      </c>
      <c r="D21" s="28">
        <v>287984.33626625995</v>
      </c>
    </row>
    <row r="22" spans="1:7" s="34" customFormat="1" ht="13.2" customHeight="1" x14ac:dyDescent="0.3">
      <c r="A22" s="29" t="s">
        <v>344</v>
      </c>
      <c r="B22" s="30">
        <v>0</v>
      </c>
      <c r="C22" s="44">
        <v>1.4819320367982058E-2</v>
      </c>
      <c r="D22" s="31">
        <v>9.2432191248507101E-2</v>
      </c>
    </row>
    <row r="23" spans="1:7" ht="13.2" customHeight="1" x14ac:dyDescent="0.3">
      <c r="A23" s="1" t="s">
        <v>17</v>
      </c>
      <c r="B23" s="1"/>
      <c r="C23" s="1"/>
    </row>
    <row r="24" spans="1:7" ht="13.2" customHeight="1" x14ac:dyDescent="0.3">
      <c r="A24" s="33" t="s">
        <v>320</v>
      </c>
      <c r="B24" s="33"/>
      <c r="C24" s="33"/>
      <c r="D24" s="33"/>
      <c r="E24" s="33"/>
      <c r="F24" s="33"/>
      <c r="G24" s="33"/>
    </row>
    <row r="25" spans="1:7" ht="33" customHeight="1" x14ac:dyDescent="0.3">
      <c r="A25" s="3"/>
      <c r="B25" s="511"/>
      <c r="C25" s="511"/>
      <c r="D25" s="511"/>
      <c r="E25" s="7"/>
    </row>
  </sheetData>
  <mergeCells count="1">
    <mergeCell ref="A2:D2"/>
  </mergeCells>
  <hyperlinks>
    <hyperlink ref="A2:H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68" orientation="portrait" verticalDpi="36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tabSelected="1" workbookViewId="0">
      <selection activeCell="F13" sqref="F13"/>
    </sheetView>
  </sheetViews>
  <sheetFormatPr defaultColWidth="9.33203125" defaultRowHeight="14.4" x14ac:dyDescent="0.3"/>
  <cols>
    <col min="1" max="1" width="54.33203125" style="2" customWidth="1"/>
    <col min="2" max="3" width="15.6640625" style="2" customWidth="1"/>
    <col min="4" max="4" width="14.33203125" style="2" customWidth="1"/>
    <col min="5" max="16384" width="9.33203125" style="2"/>
  </cols>
  <sheetData>
    <row r="1" spans="1:7" s="34" customFormat="1" ht="13.2" customHeight="1" x14ac:dyDescent="0.3"/>
    <row r="2" spans="1:7" s="34" customFormat="1" ht="13.2" customHeight="1" x14ac:dyDescent="0.3">
      <c r="A2" s="565" t="s">
        <v>482</v>
      </c>
      <c r="B2" s="565"/>
      <c r="C2" s="565"/>
      <c r="D2" s="565"/>
      <c r="E2" s="57"/>
    </row>
    <row r="3" spans="1:7" s="34" customFormat="1" ht="13.2" customHeight="1" x14ac:dyDescent="0.3"/>
    <row r="4" spans="1:7" s="34" customFormat="1" ht="13.2" customHeight="1" x14ac:dyDescent="0.3">
      <c r="A4" s="11"/>
      <c r="B4" s="510">
        <v>2018</v>
      </c>
      <c r="C4" s="518">
        <v>2019</v>
      </c>
      <c r="D4" s="13">
        <v>2020</v>
      </c>
    </row>
    <row r="5" spans="1:7" s="34" customFormat="1" ht="13.2" customHeight="1" x14ac:dyDescent="0.3">
      <c r="A5" s="14" t="s">
        <v>338</v>
      </c>
      <c r="B5" s="24"/>
      <c r="C5" s="24"/>
      <c r="D5" s="25"/>
    </row>
    <row r="6" spans="1:7" s="34" customFormat="1" ht="13.2" customHeight="1" x14ac:dyDescent="0.3">
      <c r="A6" s="17" t="s">
        <v>21</v>
      </c>
      <c r="B6" s="18">
        <v>66077</v>
      </c>
      <c r="C6" s="18">
        <v>68483.895124029994</v>
      </c>
      <c r="D6" s="19">
        <v>71803.469862279992</v>
      </c>
    </row>
    <row r="7" spans="1:7" s="34" customFormat="1" ht="13.2" customHeight="1" x14ac:dyDescent="0.3">
      <c r="A7" s="17" t="s">
        <v>223</v>
      </c>
      <c r="B7" s="18">
        <v>0</v>
      </c>
      <c r="C7" s="21">
        <v>3.6425611393222868E-2</v>
      </c>
      <c r="D7" s="20">
        <v>4.8472341303571698E-2</v>
      </c>
    </row>
    <row r="8" spans="1:7" s="34" customFormat="1" ht="13.2" customHeight="1" x14ac:dyDescent="0.3">
      <c r="A8" s="17" t="s">
        <v>425</v>
      </c>
      <c r="B8" s="21">
        <v>0.31850170151642226</v>
      </c>
      <c r="C8" s="21">
        <v>0.31790899811772488</v>
      </c>
      <c r="D8" s="20">
        <v>0.31493079379659439</v>
      </c>
      <c r="E8" s="351"/>
      <c r="F8" s="351"/>
    </row>
    <row r="9" spans="1:7" s="34" customFormat="1" ht="13.2" customHeight="1" x14ac:dyDescent="0.3">
      <c r="A9" s="14" t="s">
        <v>354</v>
      </c>
      <c r="B9" s="24"/>
      <c r="C9" s="24"/>
      <c r="D9" s="25"/>
    </row>
    <row r="10" spans="1:7" s="34" customFormat="1" ht="13.2" customHeight="1" x14ac:dyDescent="0.3">
      <c r="A10" s="17" t="s">
        <v>21</v>
      </c>
      <c r="B10" s="18">
        <v>141385</v>
      </c>
      <c r="C10" s="18">
        <v>146935.91220922998</v>
      </c>
      <c r="D10" s="19">
        <v>156194.14509516998</v>
      </c>
    </row>
    <row r="11" spans="1:7" s="34" customFormat="1" ht="13.2" customHeight="1" x14ac:dyDescent="0.3">
      <c r="A11" s="17" t="s">
        <v>223</v>
      </c>
      <c r="B11" s="18">
        <v>0</v>
      </c>
      <c r="C11" s="21">
        <v>3.926096975796578E-2</v>
      </c>
      <c r="D11" s="20">
        <v>6.3008646060308982E-2</v>
      </c>
    </row>
    <row r="12" spans="1:7" s="34" customFormat="1" ht="13.2" customHeight="1" x14ac:dyDescent="0.3">
      <c r="A12" s="17" t="s">
        <v>425</v>
      </c>
      <c r="B12" s="21">
        <v>0.68149829848357768</v>
      </c>
      <c r="C12" s="21">
        <v>0.68209100188227523</v>
      </c>
      <c r="D12" s="20">
        <v>0.68506920620340572</v>
      </c>
    </row>
    <row r="13" spans="1:7" s="34" customFormat="1" ht="13.2" customHeight="1" x14ac:dyDescent="0.3">
      <c r="A13" s="26" t="s">
        <v>353</v>
      </c>
      <c r="B13" s="27">
        <v>207462</v>
      </c>
      <c r="C13" s="27">
        <v>215419.80733325996</v>
      </c>
      <c r="D13" s="28">
        <v>227997.61495744996</v>
      </c>
    </row>
    <row r="14" spans="1:7" s="34" customFormat="1" ht="13.2" customHeight="1" x14ac:dyDescent="0.3">
      <c r="A14" s="29" t="s">
        <v>344</v>
      </c>
      <c r="B14" s="523">
        <v>0</v>
      </c>
      <c r="C14" s="44">
        <v>3.8357903294386153E-2</v>
      </c>
      <c r="D14" s="31">
        <v>5.8387423978760733E-2</v>
      </c>
    </row>
    <row r="15" spans="1:7" ht="13.2" customHeight="1" x14ac:dyDescent="0.3">
      <c r="A15" s="1" t="s">
        <v>17</v>
      </c>
      <c r="B15" s="1"/>
      <c r="C15" s="1"/>
    </row>
    <row r="16" spans="1:7" ht="13.2" customHeight="1" x14ac:dyDescent="0.3">
      <c r="A16" s="559" t="s">
        <v>320</v>
      </c>
      <c r="B16" s="559"/>
      <c r="C16" s="559"/>
      <c r="D16" s="559"/>
      <c r="E16" s="559"/>
      <c r="F16" s="559"/>
      <c r="G16" s="559"/>
    </row>
    <row r="17" spans="1:5" ht="33" customHeight="1" x14ac:dyDescent="0.3">
      <c r="A17" s="3"/>
      <c r="B17" s="511"/>
      <c r="C17" s="511"/>
      <c r="D17" s="511"/>
      <c r="E17" s="7"/>
    </row>
  </sheetData>
  <mergeCells count="2">
    <mergeCell ref="A2:D2"/>
    <mergeCell ref="A16:G16"/>
  </mergeCells>
  <hyperlinks>
    <hyperlink ref="A2:H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68" orientation="portrait" verticalDpi="36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election activeCell="H21" sqref="H21"/>
    </sheetView>
  </sheetViews>
  <sheetFormatPr defaultColWidth="9.33203125" defaultRowHeight="14.4" x14ac:dyDescent="0.3"/>
  <cols>
    <col min="1" max="1" width="50.6640625" style="2" customWidth="1"/>
    <col min="2" max="4" width="14.33203125" style="2" customWidth="1"/>
    <col min="5" max="16384" width="9.33203125" style="2"/>
  </cols>
  <sheetData>
    <row r="1" spans="1:5" s="34" customFormat="1" ht="13.2" customHeight="1" x14ac:dyDescent="0.3"/>
    <row r="2" spans="1:5" s="34" customFormat="1" ht="13.2" customHeight="1" x14ac:dyDescent="0.3">
      <c r="A2" s="565" t="s">
        <v>484</v>
      </c>
      <c r="B2" s="565"/>
      <c r="C2" s="565"/>
      <c r="D2" s="565"/>
      <c r="E2" s="57"/>
    </row>
    <row r="3" spans="1:5" s="34" customFormat="1" ht="13.2" customHeight="1" x14ac:dyDescent="0.3"/>
    <row r="4" spans="1:5" s="34" customFormat="1" ht="13.2" customHeight="1" x14ac:dyDescent="0.3">
      <c r="A4" s="11"/>
      <c r="B4" s="179">
        <v>2018</v>
      </c>
      <c r="C4" s="518">
        <v>2019</v>
      </c>
      <c r="D4" s="13">
        <v>2020</v>
      </c>
    </row>
    <row r="5" spans="1:5" s="34" customFormat="1" ht="13.2" customHeight="1" x14ac:dyDescent="0.3">
      <c r="A5" s="14" t="s">
        <v>269</v>
      </c>
      <c r="B5" s="15"/>
      <c r="C5" s="15"/>
      <c r="D5" s="16"/>
    </row>
    <row r="6" spans="1:5" s="34" customFormat="1" ht="13.2" customHeight="1" x14ac:dyDescent="0.3">
      <c r="A6" s="17" t="s">
        <v>21</v>
      </c>
      <c r="B6" s="18">
        <v>110247.87592965999</v>
      </c>
      <c r="C6" s="18">
        <v>121895.29794675</v>
      </c>
      <c r="D6" s="19">
        <v>140901.18893960002</v>
      </c>
    </row>
    <row r="7" spans="1:5" s="34" customFormat="1" ht="13.2" customHeight="1" x14ac:dyDescent="0.3">
      <c r="A7" s="17" t="s">
        <v>329</v>
      </c>
      <c r="B7" s="522">
        <v>0</v>
      </c>
      <c r="C7" s="21">
        <v>0.10564758657591966</v>
      </c>
      <c r="D7" s="20">
        <v>0.15591980423357055</v>
      </c>
    </row>
    <row r="8" spans="1:5" s="34" customFormat="1" ht="13.2" customHeight="1" x14ac:dyDescent="0.3">
      <c r="A8" s="17" t="s">
        <v>425</v>
      </c>
      <c r="B8" s="21">
        <v>0.42440838394330505</v>
      </c>
      <c r="C8" s="21">
        <v>0.46239441555925942</v>
      </c>
      <c r="D8" s="20">
        <v>0.48926685353441224</v>
      </c>
    </row>
    <row r="9" spans="1:5" s="34" customFormat="1" ht="13.2" customHeight="1" x14ac:dyDescent="0.3">
      <c r="A9" s="14" t="s">
        <v>483</v>
      </c>
      <c r="B9" s="22"/>
      <c r="C9" s="22"/>
      <c r="D9" s="23"/>
    </row>
    <row r="10" spans="1:5" s="34" customFormat="1" ht="13.2" customHeight="1" x14ac:dyDescent="0.3">
      <c r="A10" s="17" t="s">
        <v>21</v>
      </c>
      <c r="B10" s="18">
        <v>140721.51674887</v>
      </c>
      <c r="C10" s="18">
        <v>134892.8167772</v>
      </c>
      <c r="D10" s="19">
        <v>142303.18348301001</v>
      </c>
    </row>
    <row r="11" spans="1:5" s="34" customFormat="1" ht="13.2" customHeight="1" x14ac:dyDescent="0.3">
      <c r="A11" s="17" t="s">
        <v>329</v>
      </c>
      <c r="B11" s="522">
        <v>0</v>
      </c>
      <c r="C11" s="21">
        <v>-4.1420104802251556E-2</v>
      </c>
      <c r="D11" s="20">
        <v>5.4935221035895321E-2</v>
      </c>
    </row>
    <row r="12" spans="1:5" s="34" customFormat="1" ht="13.2" customHeight="1" x14ac:dyDescent="0.3">
      <c r="A12" s="17" t="s">
        <v>425</v>
      </c>
      <c r="B12" s="21">
        <v>0.54171920325742318</v>
      </c>
      <c r="C12" s="21">
        <v>0.51169886146128152</v>
      </c>
      <c r="D12" s="20">
        <v>0.49413515495960936</v>
      </c>
    </row>
    <row r="13" spans="1:5" s="34" customFormat="1" ht="13.2" customHeight="1" x14ac:dyDescent="0.3">
      <c r="A13" s="14" t="s">
        <v>270</v>
      </c>
      <c r="B13" s="24"/>
      <c r="C13" s="24"/>
      <c r="D13" s="25"/>
    </row>
    <row r="14" spans="1:5" s="34" customFormat="1" ht="13.2" customHeight="1" x14ac:dyDescent="0.3">
      <c r="A14" s="17" t="s">
        <v>21</v>
      </c>
      <c r="B14" s="18">
        <v>8798.9816059600016</v>
      </c>
      <c r="C14" s="18">
        <v>6829.4676798499995</v>
      </c>
      <c r="D14" s="19">
        <v>4779.9615287800007</v>
      </c>
    </row>
    <row r="15" spans="1:5" s="34" customFormat="1" ht="13.2" customHeight="1" x14ac:dyDescent="0.3">
      <c r="A15" s="17" t="s">
        <v>329</v>
      </c>
      <c r="B15" s="522">
        <v>0</v>
      </c>
      <c r="C15" s="21">
        <v>-0.22383430427629825</v>
      </c>
      <c r="D15" s="20">
        <v>-0.30009749619534232</v>
      </c>
    </row>
    <row r="16" spans="1:5" s="34" customFormat="1" ht="13.2" customHeight="1" x14ac:dyDescent="0.3">
      <c r="A16" s="17" t="s">
        <v>425</v>
      </c>
      <c r="B16" s="44">
        <v>3.3872412799271862E-2</v>
      </c>
      <c r="C16" s="44">
        <v>2.5906722979459181E-2</v>
      </c>
      <c r="D16" s="31">
        <v>1.6597991505978335E-2</v>
      </c>
    </row>
    <row r="17" spans="1:7" s="34" customFormat="1" ht="13.2" customHeight="1" x14ac:dyDescent="0.3">
      <c r="A17" s="56" t="s">
        <v>359</v>
      </c>
      <c r="B17" s="48">
        <v>259768.37428448998</v>
      </c>
      <c r="C17" s="48">
        <v>263617.58240379998</v>
      </c>
      <c r="D17" s="49">
        <v>287984.33395139006</v>
      </c>
    </row>
    <row r="18" spans="1:7" ht="13.2" customHeight="1" x14ac:dyDescent="0.3">
      <c r="A18" s="1" t="s">
        <v>17</v>
      </c>
    </row>
    <row r="19" spans="1:7" ht="13.2" customHeight="1" x14ac:dyDescent="0.3">
      <c r="A19" s="559" t="s">
        <v>320</v>
      </c>
      <c r="B19" s="559"/>
      <c r="C19" s="559"/>
      <c r="D19" s="559"/>
      <c r="E19" s="559"/>
      <c r="F19" s="559"/>
      <c r="G19" s="559"/>
    </row>
  </sheetData>
  <mergeCells count="2">
    <mergeCell ref="A2:D2"/>
    <mergeCell ref="A19:G19"/>
  </mergeCells>
  <hyperlinks>
    <hyperlink ref="A2:H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workbookViewId="0">
      <selection activeCell="F23" sqref="F23"/>
    </sheetView>
  </sheetViews>
  <sheetFormatPr defaultColWidth="9.33203125" defaultRowHeight="14.4" x14ac:dyDescent="0.3"/>
  <cols>
    <col min="1" max="1" width="50.6640625" style="2" customWidth="1"/>
    <col min="2" max="4" width="14.33203125" style="2" customWidth="1"/>
    <col min="5" max="16384" width="9.33203125" style="2"/>
  </cols>
  <sheetData>
    <row r="1" spans="1:4" s="34" customFormat="1" ht="13.2" customHeight="1" x14ac:dyDescent="0.3"/>
    <row r="2" spans="1:4" s="34" customFormat="1" ht="13.2" customHeight="1" x14ac:dyDescent="0.3">
      <c r="A2" s="565" t="s">
        <v>485</v>
      </c>
      <c r="B2" s="565"/>
      <c r="C2" s="565"/>
      <c r="D2" s="565"/>
    </row>
    <row r="3" spans="1:4" s="34" customFormat="1" ht="13.2" customHeight="1" x14ac:dyDescent="0.3"/>
    <row r="4" spans="1:4" s="34" customFormat="1" ht="13.2" customHeight="1" x14ac:dyDescent="0.3">
      <c r="A4" s="11"/>
      <c r="B4" s="519">
        <v>2018</v>
      </c>
      <c r="C4" s="519">
        <v>2019</v>
      </c>
      <c r="D4" s="503">
        <v>2020</v>
      </c>
    </row>
    <row r="5" spans="1:4" s="34" customFormat="1" ht="13.2" customHeight="1" x14ac:dyDescent="0.3">
      <c r="A5" s="52" t="s">
        <v>267</v>
      </c>
      <c r="B5" s="22"/>
      <c r="C5" s="22"/>
      <c r="D5" s="23"/>
    </row>
    <row r="6" spans="1:4" s="34" customFormat="1" ht="13.2" customHeight="1" x14ac:dyDescent="0.3">
      <c r="A6" s="17" t="s">
        <v>21</v>
      </c>
      <c r="B6" s="18">
        <v>731.02512882999997</v>
      </c>
      <c r="C6" s="18">
        <v>449.21130027999993</v>
      </c>
      <c r="D6" s="19">
        <v>240.71271626000001</v>
      </c>
    </row>
    <row r="7" spans="1:4" s="34" customFormat="1" ht="13.2" customHeight="1" x14ac:dyDescent="0.3">
      <c r="A7" s="17" t="s">
        <v>223</v>
      </c>
      <c r="B7" s="522">
        <v>0</v>
      </c>
      <c r="C7" s="21">
        <v>-0.3855049812050112</v>
      </c>
      <c r="D7" s="20">
        <v>-0.46414367557102798</v>
      </c>
    </row>
    <row r="8" spans="1:4" s="34" customFormat="1" ht="13.2" customHeight="1" x14ac:dyDescent="0.3">
      <c r="A8" s="17" t="s">
        <v>426</v>
      </c>
      <c r="B8" s="21">
        <v>4.7851026690758636E-2</v>
      </c>
      <c r="C8" s="21">
        <v>2.98578082721495E-2</v>
      </c>
      <c r="D8" s="20">
        <v>1.7892063697439387E-2</v>
      </c>
    </row>
    <row r="9" spans="1:4" s="34" customFormat="1" ht="13.2" customHeight="1" x14ac:dyDescent="0.3">
      <c r="A9" s="14" t="s">
        <v>367</v>
      </c>
      <c r="B9" s="24"/>
      <c r="C9" s="24"/>
      <c r="D9" s="25"/>
    </row>
    <row r="10" spans="1:4" s="34" customFormat="1" ht="13.2" customHeight="1" x14ac:dyDescent="0.3">
      <c r="A10" s="17" t="s">
        <v>21</v>
      </c>
      <c r="B10" s="18">
        <v>8847.1499925799999</v>
      </c>
      <c r="C10" s="18">
        <v>8325.827696100001</v>
      </c>
      <c r="D10" s="19">
        <v>6509.3538583500003</v>
      </c>
    </row>
    <row r="11" spans="1:4" s="34" customFormat="1" ht="13.2" customHeight="1" x14ac:dyDescent="0.3">
      <c r="A11" s="17" t="s">
        <v>223</v>
      </c>
      <c r="B11" s="522">
        <v>0</v>
      </c>
      <c r="C11" s="21">
        <v>-5.8925450220378983E-2</v>
      </c>
      <c r="D11" s="20">
        <v>-0.21817336414502986</v>
      </c>
    </row>
    <row r="12" spans="1:4" s="34" customFormat="1" ht="13.2" customHeight="1" x14ac:dyDescent="0.3">
      <c r="A12" s="17" t="s">
        <v>426</v>
      </c>
      <c r="B12" s="21">
        <v>0.57911170729472927</v>
      </c>
      <c r="C12" s="21">
        <v>0.55439428661335022</v>
      </c>
      <c r="D12" s="20">
        <v>0.48383723000729784</v>
      </c>
    </row>
    <row r="13" spans="1:4" s="34" customFormat="1" ht="13.2" customHeight="1" x14ac:dyDescent="0.3">
      <c r="A13" s="14" t="s">
        <v>268</v>
      </c>
      <c r="B13" s="24"/>
      <c r="C13" s="24"/>
      <c r="D13" s="25"/>
    </row>
    <row r="14" spans="1:4" s="34" customFormat="1" ht="13.2" customHeight="1" x14ac:dyDescent="0.3">
      <c r="A14" s="17" t="s">
        <v>21</v>
      </c>
      <c r="B14" s="18">
        <v>615.05519100000004</v>
      </c>
      <c r="C14" s="18">
        <v>79.788974999999994</v>
      </c>
      <c r="D14" s="19">
        <v>77.812893000000003</v>
      </c>
    </row>
    <row r="15" spans="1:4" s="34" customFormat="1" ht="13.2" customHeight="1" x14ac:dyDescent="0.3">
      <c r="A15" s="17" t="s">
        <v>223</v>
      </c>
      <c r="B15" s="522">
        <v>0</v>
      </c>
      <c r="C15" s="21">
        <v>-0.87027347111683839</v>
      </c>
      <c r="D15" s="20">
        <v>-2.4766353998155632E-2</v>
      </c>
    </row>
    <row r="16" spans="1:4" s="34" customFormat="1" ht="13.2" customHeight="1" x14ac:dyDescent="0.3">
      <c r="A16" s="17" t="s">
        <v>426</v>
      </c>
      <c r="B16" s="21">
        <v>4.0259932525075814E-2</v>
      </c>
      <c r="C16" s="21">
        <v>5.3033481488475301E-3</v>
      </c>
      <c r="D16" s="20">
        <v>5.7837959691927881E-3</v>
      </c>
    </row>
    <row r="17" spans="1:7" s="34" customFormat="1" ht="13.2" customHeight="1" x14ac:dyDescent="0.3">
      <c r="A17" s="14" t="s">
        <v>368</v>
      </c>
      <c r="B17" s="24"/>
      <c r="C17" s="24"/>
      <c r="D17" s="25"/>
    </row>
    <row r="18" spans="1:7" s="34" customFormat="1" ht="13.2" customHeight="1" x14ac:dyDescent="0.3">
      <c r="A18" s="17" t="s">
        <v>21</v>
      </c>
      <c r="B18" s="18">
        <v>5083.8740547399993</v>
      </c>
      <c r="C18" s="18">
        <v>6190.1912807200006</v>
      </c>
      <c r="D18" s="19">
        <v>6625.7232207400002</v>
      </c>
    </row>
    <row r="19" spans="1:7" s="34" customFormat="1" ht="13.2" customHeight="1" x14ac:dyDescent="0.3">
      <c r="A19" s="17" t="s">
        <v>223</v>
      </c>
      <c r="B19" s="522">
        <v>0</v>
      </c>
      <c r="C19" s="21">
        <v>0.21761302779491865</v>
      </c>
      <c r="D19" s="20">
        <v>7.035839770840524E-2</v>
      </c>
    </row>
    <row r="20" spans="1:7" s="34" customFormat="1" ht="13.2" customHeight="1" x14ac:dyDescent="0.3">
      <c r="A20" s="17" t="s">
        <v>426</v>
      </c>
      <c r="B20" s="21">
        <v>0.33277733348943633</v>
      </c>
      <c r="C20" s="21">
        <v>0.41144455696565269</v>
      </c>
      <c r="D20" s="20">
        <v>0.49248691032606989</v>
      </c>
    </row>
    <row r="21" spans="1:7" s="34" customFormat="1" ht="13.2" customHeight="1" x14ac:dyDescent="0.3">
      <c r="A21" s="26" t="s">
        <v>369</v>
      </c>
      <c r="B21" s="27">
        <v>15277.104367149999</v>
      </c>
      <c r="C21" s="27">
        <v>15045.019252100003</v>
      </c>
      <c r="D21" s="28">
        <v>13453.602688350002</v>
      </c>
    </row>
    <row r="22" spans="1:7" s="34" customFormat="1" ht="13.2" customHeight="1" x14ac:dyDescent="0.3">
      <c r="A22" s="29" t="s">
        <v>344</v>
      </c>
      <c r="B22" s="523">
        <v>0</v>
      </c>
      <c r="C22" s="44">
        <v>-1.5191695328667376E-2</v>
      </c>
      <c r="D22" s="31">
        <v>-0.10577697090868587</v>
      </c>
    </row>
    <row r="23" spans="1:7" ht="13.2" customHeight="1" x14ac:dyDescent="0.3">
      <c r="A23" s="1" t="s">
        <v>17</v>
      </c>
    </row>
    <row r="24" spans="1:7" ht="13.2" customHeight="1" x14ac:dyDescent="0.3">
      <c r="A24" s="559" t="s">
        <v>320</v>
      </c>
      <c r="B24" s="559"/>
      <c r="C24" s="559"/>
      <c r="D24" s="559"/>
      <c r="E24" s="559"/>
      <c r="F24" s="559"/>
      <c r="G24" s="559"/>
    </row>
  </sheetData>
  <mergeCells count="2">
    <mergeCell ref="A24:G24"/>
    <mergeCell ref="A2:D2"/>
  </mergeCells>
  <hyperlinks>
    <hyperlink ref="A2:D2" location="Índice!A1" display="Tabela 40 - Títulos de dívida emitidos, a 31 de dezembro de 2018 e 2019"/>
  </hyperlinks>
  <pageMargins left="0.70866141732283472" right="0.70866141732283472" top="0.74803149606299213" bottom="0.74803149606299213" header="0.31496062992125984" footer="0.31496062992125984"/>
  <pageSetup paperSize="9" scale="71" orientation="portrait" verticalDpi="36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showGridLines="0" workbookViewId="0">
      <selection activeCell="D34" sqref="D34"/>
    </sheetView>
  </sheetViews>
  <sheetFormatPr defaultColWidth="9.33203125" defaultRowHeight="14.4" x14ac:dyDescent="0.3"/>
  <cols>
    <col min="1" max="1" width="78.33203125" style="2" customWidth="1"/>
    <col min="2" max="4" width="14.33203125" style="2" customWidth="1"/>
    <col min="5" max="16384" width="9.33203125" style="2"/>
  </cols>
  <sheetData>
    <row r="1" spans="1:4" s="34" customFormat="1" ht="13.2" customHeight="1" x14ac:dyDescent="0.3"/>
    <row r="2" spans="1:4" s="34" customFormat="1" ht="13.2" customHeight="1" x14ac:dyDescent="0.3">
      <c r="A2" s="565" t="s">
        <v>487</v>
      </c>
      <c r="B2" s="565"/>
      <c r="C2" s="565"/>
      <c r="D2" s="565"/>
    </row>
    <row r="3" spans="1:4" s="34" customFormat="1" ht="13.2" customHeight="1" x14ac:dyDescent="0.3"/>
    <row r="4" spans="1:4" s="34" customFormat="1" ht="13.2" customHeight="1" x14ac:dyDescent="0.3">
      <c r="A4" s="11"/>
      <c r="B4" s="12">
        <v>2018</v>
      </c>
      <c r="C4" s="12">
        <v>2019</v>
      </c>
      <c r="D4" s="13">
        <v>2020</v>
      </c>
    </row>
    <row r="5" spans="1:4" s="34" customFormat="1" ht="13.2" customHeight="1" x14ac:dyDescent="0.3">
      <c r="A5" s="14" t="s">
        <v>289</v>
      </c>
      <c r="B5" s="22"/>
      <c r="C5" s="22"/>
      <c r="D5" s="23"/>
    </row>
    <row r="6" spans="1:4" s="34" customFormat="1" ht="13.2" customHeight="1" x14ac:dyDescent="0.3">
      <c r="A6" s="17" t="s">
        <v>21</v>
      </c>
      <c r="B6" s="18">
        <v>341.28758590999996</v>
      </c>
      <c r="C6" s="18">
        <v>835.27427366000006</v>
      </c>
      <c r="D6" s="19">
        <v>1115.4925189499997</v>
      </c>
    </row>
    <row r="7" spans="1:4" s="34" customFormat="1" ht="13.2" customHeight="1" x14ac:dyDescent="0.3">
      <c r="A7" s="17" t="s">
        <v>223</v>
      </c>
      <c r="B7" s="522">
        <v>0</v>
      </c>
      <c r="C7" s="21">
        <v>1.447420615762649</v>
      </c>
      <c r="D7" s="20">
        <v>0.3354805171505415</v>
      </c>
    </row>
    <row r="8" spans="1:4" s="34" customFormat="1" ht="13.2" customHeight="1" x14ac:dyDescent="0.3">
      <c r="A8" s="17" t="s">
        <v>427</v>
      </c>
      <c r="B8" s="21">
        <v>4.1566570419928173E-2</v>
      </c>
      <c r="C8" s="21">
        <v>0.10246380183099797</v>
      </c>
      <c r="D8" s="20">
        <v>0.11799999999999999</v>
      </c>
    </row>
    <row r="9" spans="1:4" s="34" customFormat="1" ht="13.2" customHeight="1" x14ac:dyDescent="0.3">
      <c r="A9" s="14" t="s">
        <v>418</v>
      </c>
      <c r="B9" s="22"/>
      <c r="C9" s="22"/>
      <c r="D9" s="23"/>
    </row>
    <row r="10" spans="1:4" s="34" customFormat="1" ht="13.2" customHeight="1" x14ac:dyDescent="0.3">
      <c r="A10" s="17" t="s">
        <v>21</v>
      </c>
      <c r="B10" s="18">
        <v>13.993066000000001</v>
      </c>
      <c r="C10" s="18">
        <v>9.6562210000000004</v>
      </c>
      <c r="D10" s="19">
        <v>24.362918000000001</v>
      </c>
    </row>
    <row r="11" spans="1:4" s="34" customFormat="1" ht="13.2" customHeight="1" x14ac:dyDescent="0.3">
      <c r="A11" s="17" t="s">
        <v>223</v>
      </c>
      <c r="B11" s="522">
        <v>0</v>
      </c>
      <c r="C11" s="21">
        <v>-0.30992814584023254</v>
      </c>
      <c r="D11" s="20">
        <v>1.5230282115539815</v>
      </c>
    </row>
    <row r="12" spans="1:4" s="34" customFormat="1" ht="13.2" customHeight="1" x14ac:dyDescent="0.3">
      <c r="A12" s="17" t="s">
        <v>427</v>
      </c>
      <c r="B12" s="21">
        <v>1.704262877680779E-3</v>
      </c>
      <c r="C12" s="21">
        <v>1.1845367996848703E-3</v>
      </c>
      <c r="D12" s="20">
        <v>2.9886197632287954E-3</v>
      </c>
    </row>
    <row r="13" spans="1:4" s="34" customFormat="1" ht="13.2" customHeight="1" x14ac:dyDescent="0.3">
      <c r="A13" s="14" t="s">
        <v>429</v>
      </c>
      <c r="B13" s="22"/>
      <c r="C13" s="22"/>
      <c r="D13" s="23"/>
    </row>
    <row r="14" spans="1:4" s="34" customFormat="1" ht="13.2" customHeight="1" x14ac:dyDescent="0.3">
      <c r="A14" s="17" t="s">
        <v>21</v>
      </c>
      <c r="B14" s="18">
        <v>2358.5121226300002</v>
      </c>
      <c r="C14" s="18">
        <v>2129.2793192700001</v>
      </c>
      <c r="D14" s="19">
        <v>2164.8578456899995</v>
      </c>
    </row>
    <row r="15" spans="1:4" s="34" customFormat="1" ht="13.2" customHeight="1" x14ac:dyDescent="0.3">
      <c r="A15" s="17" t="s">
        <v>223</v>
      </c>
      <c r="B15" s="522">
        <v>0</v>
      </c>
      <c r="C15" s="21">
        <v>-9.719382027359702E-2</v>
      </c>
      <c r="D15" s="20">
        <v>1.6709187046534124E-2</v>
      </c>
    </row>
    <row r="16" spans="1:4" s="34" customFormat="1" ht="13.2" customHeight="1" x14ac:dyDescent="0.3">
      <c r="A16" s="17" t="s">
        <v>427</v>
      </c>
      <c r="B16" s="21">
        <v>0.28725117548637347</v>
      </c>
      <c r="C16" s="21">
        <v>0.26220049556480379</v>
      </c>
      <c r="D16" s="20">
        <v>0.23</v>
      </c>
    </row>
    <row r="17" spans="1:4" s="34" customFormat="1" ht="13.2" customHeight="1" x14ac:dyDescent="0.3">
      <c r="A17" s="14" t="s">
        <v>430</v>
      </c>
      <c r="B17" s="24"/>
      <c r="C17" s="24"/>
      <c r="D17" s="25"/>
    </row>
    <row r="18" spans="1:4" s="34" customFormat="1" ht="13.2" customHeight="1" x14ac:dyDescent="0.3">
      <c r="A18" s="17" t="s">
        <v>21</v>
      </c>
      <c r="B18" s="18">
        <v>480.67039707999999</v>
      </c>
      <c r="C18" s="18">
        <v>541.91798860000006</v>
      </c>
      <c r="D18" s="19">
        <v>528.72422423</v>
      </c>
    </row>
    <row r="19" spans="1:4" s="34" customFormat="1" ht="13.2" customHeight="1" x14ac:dyDescent="0.3">
      <c r="A19" s="17" t="s">
        <v>223</v>
      </c>
      <c r="B19" s="522">
        <v>0</v>
      </c>
      <c r="C19" s="21">
        <v>0.12742118485363352</v>
      </c>
      <c r="D19" s="20">
        <v>-2.4346422609231033E-2</v>
      </c>
    </row>
    <row r="20" spans="1:4" s="34" customFormat="1" ht="13.2" customHeight="1" x14ac:dyDescent="0.3">
      <c r="A20" s="17" t="s">
        <v>427</v>
      </c>
      <c r="B20" s="21">
        <v>5.8542474833144037E-2</v>
      </c>
      <c r="C20" s="21">
        <v>6.6477538149541743E-2</v>
      </c>
      <c r="D20" s="20">
        <v>5.6000000000000001E-2</v>
      </c>
    </row>
    <row r="21" spans="1:4" s="34" customFormat="1" ht="13.2" customHeight="1" x14ac:dyDescent="0.3">
      <c r="A21" s="14" t="s">
        <v>431</v>
      </c>
      <c r="B21" s="24"/>
      <c r="C21" s="24"/>
      <c r="D21" s="25"/>
    </row>
    <row r="22" spans="1:4" s="34" customFormat="1" ht="13.2" customHeight="1" x14ac:dyDescent="0.3">
      <c r="A22" s="17" t="s">
        <v>21</v>
      </c>
      <c r="B22" s="18">
        <v>84.841508329999996</v>
      </c>
      <c r="C22" s="18">
        <v>68.5</v>
      </c>
      <c r="D22" s="19">
        <v>82.804988499999993</v>
      </c>
    </row>
    <row r="23" spans="1:4" s="34" customFormat="1" ht="13.2" customHeight="1" x14ac:dyDescent="0.3">
      <c r="A23" s="17" t="s">
        <v>223</v>
      </c>
      <c r="B23" s="522">
        <v>0</v>
      </c>
      <c r="C23" s="21">
        <v>-0.19261218537555902</v>
      </c>
      <c r="D23" s="20">
        <v>0.20883194890510937</v>
      </c>
    </row>
    <row r="24" spans="1:4" s="34" customFormat="1" ht="13.2" customHeight="1" x14ac:dyDescent="0.3">
      <c r="A24" s="17" t="s">
        <v>427</v>
      </c>
      <c r="B24" s="21">
        <v>1.0333134506280723E-2</v>
      </c>
      <c r="C24" s="21">
        <v>8.4029529542057526E-3</v>
      </c>
      <c r="D24" s="20">
        <v>8.9999999999999993E-3</v>
      </c>
    </row>
    <row r="25" spans="1:4" s="34" customFormat="1" ht="13.2" customHeight="1" x14ac:dyDescent="0.3">
      <c r="A25" s="14" t="s">
        <v>264</v>
      </c>
      <c r="B25" s="24"/>
      <c r="C25" s="24"/>
      <c r="D25" s="25"/>
    </row>
    <row r="26" spans="1:4" s="34" customFormat="1" ht="13.2" customHeight="1" x14ac:dyDescent="0.3">
      <c r="A26" s="17" t="s">
        <v>21</v>
      </c>
      <c r="B26" s="18">
        <v>3986.6548757600003</v>
      </c>
      <c r="C26" s="18">
        <v>4567.2683669844491</v>
      </c>
      <c r="D26" s="19">
        <v>3489.7001175368</v>
      </c>
    </row>
    <row r="27" spans="1:4" s="34" customFormat="1" ht="13.2" customHeight="1" x14ac:dyDescent="0.3">
      <c r="A27" s="17" t="s">
        <v>223</v>
      </c>
      <c r="B27" s="522">
        <v>0</v>
      </c>
      <c r="C27" s="21">
        <v>0.14563926633196789</v>
      </c>
      <c r="D27" s="20">
        <v>-0.23593276393327345</v>
      </c>
    </row>
    <row r="28" spans="1:4" s="34" customFormat="1" ht="13.2" customHeight="1" x14ac:dyDescent="0.3">
      <c r="A28" s="17" t="s">
        <v>427</v>
      </c>
      <c r="B28" s="21">
        <v>0.48454819300379531</v>
      </c>
      <c r="C28" s="21">
        <v>0.56127067470076575</v>
      </c>
      <c r="D28" s="20">
        <v>0.371</v>
      </c>
    </row>
    <row r="29" spans="1:4" s="34" customFormat="1" ht="13.2" customHeight="1" x14ac:dyDescent="0.3">
      <c r="A29" s="14" t="s">
        <v>432</v>
      </c>
      <c r="B29" s="24"/>
      <c r="C29" s="24"/>
      <c r="D29" s="25"/>
    </row>
    <row r="30" spans="1:4" s="34" customFormat="1" ht="13.2" customHeight="1" x14ac:dyDescent="0.3">
      <c r="A30" s="17" t="s">
        <v>21</v>
      </c>
      <c r="B30" s="18">
        <v>944.66697571000009</v>
      </c>
      <c r="C30" s="18">
        <v>0</v>
      </c>
      <c r="D30" s="19">
        <v>2007.77</v>
      </c>
    </row>
    <row r="31" spans="1:4" s="34" customFormat="1" ht="13.2" customHeight="1" x14ac:dyDescent="0.3">
      <c r="A31" s="17" t="s">
        <v>223</v>
      </c>
      <c r="B31" s="522">
        <v>0</v>
      </c>
      <c r="C31" s="21">
        <v>-1</v>
      </c>
      <c r="D31" s="20" t="s">
        <v>486</v>
      </c>
    </row>
    <row r="32" spans="1:4" s="34" customFormat="1" ht="13.2" customHeight="1" x14ac:dyDescent="0.3">
      <c r="A32" s="17" t="s">
        <v>427</v>
      </c>
      <c r="B32" s="21">
        <v>0.11505418887279766</v>
      </c>
      <c r="C32" s="21">
        <v>0</v>
      </c>
      <c r="D32" s="20">
        <v>0.21299999999999999</v>
      </c>
    </row>
    <row r="33" spans="1:7" s="34" customFormat="1" ht="13.2" customHeight="1" x14ac:dyDescent="0.3">
      <c r="A33" s="26" t="s">
        <v>428</v>
      </c>
      <c r="B33" s="27">
        <v>8210.6265314199991</v>
      </c>
      <c r="C33" s="27">
        <v>8151.8961695144499</v>
      </c>
      <c r="D33" s="28">
        <v>9413.7126129068001</v>
      </c>
    </row>
    <row r="34" spans="1:7" s="34" customFormat="1" ht="13.2" customHeight="1" x14ac:dyDescent="0.3">
      <c r="A34" s="29" t="s">
        <v>344</v>
      </c>
      <c r="B34" s="523">
        <v>0</v>
      </c>
      <c r="C34" s="44">
        <v>-7.1529695913951086E-3</v>
      </c>
      <c r="D34" s="31">
        <v>0.15478809066670274</v>
      </c>
    </row>
    <row r="35" spans="1:7" ht="13.2" customHeight="1" x14ac:dyDescent="0.3">
      <c r="A35" s="1" t="s">
        <v>17</v>
      </c>
    </row>
    <row r="36" spans="1:7" ht="13.2" customHeight="1" x14ac:dyDescent="0.3">
      <c r="A36" s="559" t="s">
        <v>320</v>
      </c>
      <c r="B36" s="559"/>
      <c r="C36" s="559"/>
      <c r="D36" s="559"/>
      <c r="E36" s="559"/>
      <c r="F36" s="559"/>
      <c r="G36" s="559"/>
    </row>
  </sheetData>
  <mergeCells count="2">
    <mergeCell ref="A2:D2"/>
    <mergeCell ref="A36:G36"/>
  </mergeCells>
  <hyperlinks>
    <hyperlink ref="A2:D2" location="Índice!A1" display="Tabela 40 - Títulos de dívida emitidos, a 31 de dezembro de 2018 e 2019"/>
  </hyperlinks>
  <pageMargins left="0.70866141732283472" right="0.70866141732283472" top="0.74803149606299213" bottom="0.74803149606299213" header="0.31496062992125984" footer="0.31496062992125984"/>
  <pageSetup paperSize="9" scale="58" orientation="portrait" verticalDpi="36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showGridLines="0" zoomScaleNormal="100" workbookViewId="0">
      <selection activeCell="G25" sqref="G25"/>
    </sheetView>
  </sheetViews>
  <sheetFormatPr defaultColWidth="9.33203125" defaultRowHeight="13.8" x14ac:dyDescent="0.3"/>
  <cols>
    <col min="1" max="1" width="51.6640625" style="34" customWidth="1"/>
    <col min="2" max="4" width="14.33203125" style="34" customWidth="1"/>
    <col min="5" max="16384" width="9.33203125" style="34"/>
  </cols>
  <sheetData>
    <row r="1" spans="1:4" ht="13.2" customHeight="1" x14ac:dyDescent="0.3"/>
    <row r="2" spans="1:4" ht="13.2" customHeight="1" x14ac:dyDescent="0.3">
      <c r="A2" s="565" t="s">
        <v>488</v>
      </c>
      <c r="B2" s="565"/>
      <c r="C2" s="565"/>
      <c r="D2" s="565"/>
    </row>
    <row r="3" spans="1:4" ht="13.2" customHeight="1" x14ac:dyDescent="0.3"/>
    <row r="4" spans="1:4" ht="13.2" customHeight="1" x14ac:dyDescent="0.3">
      <c r="A4" s="74"/>
      <c r="B4" s="87">
        <v>2018</v>
      </c>
      <c r="C4" s="521">
        <v>2019</v>
      </c>
      <c r="D4" s="520">
        <v>2020</v>
      </c>
    </row>
    <row r="5" spans="1:4" ht="13.2" customHeight="1" x14ac:dyDescent="0.3">
      <c r="A5" s="75"/>
      <c r="B5" s="76" t="s">
        <v>146</v>
      </c>
      <c r="C5" s="76" t="s">
        <v>146</v>
      </c>
      <c r="D5" s="77" t="s">
        <v>146</v>
      </c>
    </row>
    <row r="6" spans="1:4" s="35" customFormat="1" ht="13.2" customHeight="1" x14ac:dyDescent="0.3">
      <c r="A6" s="78" t="s">
        <v>277</v>
      </c>
      <c r="B6" s="65">
        <v>6253</v>
      </c>
      <c r="C6" s="65">
        <v>5974</v>
      </c>
      <c r="D6" s="467">
        <v>5370</v>
      </c>
    </row>
    <row r="7" spans="1:4" s="35" customFormat="1" ht="13.2" customHeight="1" x14ac:dyDescent="0.3">
      <c r="A7" s="78" t="s">
        <v>278</v>
      </c>
      <c r="B7" s="65">
        <v>-2225</v>
      </c>
      <c r="C7" s="65">
        <v>-1904</v>
      </c>
      <c r="D7" s="467">
        <v>-1434</v>
      </c>
    </row>
    <row r="8" spans="1:4" s="35" customFormat="1" ht="13.2" customHeight="1" x14ac:dyDescent="0.3">
      <c r="A8" s="79" t="s">
        <v>156</v>
      </c>
      <c r="B8" s="80">
        <v>4028</v>
      </c>
      <c r="C8" s="80">
        <v>4070</v>
      </c>
      <c r="D8" s="532">
        <v>3936</v>
      </c>
    </row>
    <row r="9" spans="1:4" s="35" customFormat="1" ht="13.2" customHeight="1" x14ac:dyDescent="0.3">
      <c r="A9" s="78" t="s">
        <v>315</v>
      </c>
      <c r="B9" s="65">
        <v>2622</v>
      </c>
      <c r="C9" s="65">
        <v>2665</v>
      </c>
      <c r="D9" s="467">
        <v>2547</v>
      </c>
    </row>
    <row r="10" spans="1:4" s="35" customFormat="1" ht="13.2" customHeight="1" x14ac:dyDescent="0.3">
      <c r="A10" s="78" t="s">
        <v>316</v>
      </c>
      <c r="B10" s="65">
        <v>-458</v>
      </c>
      <c r="C10" s="65">
        <v>-453</v>
      </c>
      <c r="D10" s="467">
        <v>-438</v>
      </c>
    </row>
    <row r="11" spans="1:4" s="35" customFormat="1" ht="13.2" customHeight="1" x14ac:dyDescent="0.3">
      <c r="A11" s="83" t="s">
        <v>157</v>
      </c>
      <c r="B11" s="61">
        <v>2164</v>
      </c>
      <c r="C11" s="61">
        <v>2212</v>
      </c>
      <c r="D11" s="533">
        <v>2109</v>
      </c>
    </row>
    <row r="12" spans="1:4" s="35" customFormat="1" ht="13.2" customHeight="1" x14ac:dyDescent="0.3">
      <c r="A12" s="78" t="s">
        <v>271</v>
      </c>
      <c r="B12" s="65">
        <v>-87</v>
      </c>
      <c r="C12" s="65">
        <v>536</v>
      </c>
      <c r="D12" s="467">
        <v>389</v>
      </c>
    </row>
    <row r="13" spans="1:4" s="35" customFormat="1" ht="13.2" customHeight="1" x14ac:dyDescent="0.3">
      <c r="A13" s="78" t="s">
        <v>272</v>
      </c>
      <c r="B13" s="65">
        <v>18</v>
      </c>
      <c r="C13" s="65">
        <v>-554</v>
      </c>
      <c r="D13" s="467">
        <v>-696</v>
      </c>
    </row>
    <row r="14" spans="1:4" s="35" customFormat="1" ht="13.2" customHeight="1" x14ac:dyDescent="0.3">
      <c r="A14" s="78" t="s">
        <v>273</v>
      </c>
      <c r="B14" s="65">
        <v>-43</v>
      </c>
      <c r="C14" s="65">
        <v>-3</v>
      </c>
      <c r="D14" s="467">
        <v>-13</v>
      </c>
    </row>
    <row r="15" spans="1:4" s="35" customFormat="1" ht="13.2" customHeight="1" x14ac:dyDescent="0.3">
      <c r="A15" s="78" t="s">
        <v>274</v>
      </c>
      <c r="B15" s="65">
        <v>47</v>
      </c>
      <c r="C15" s="65">
        <v>98</v>
      </c>
      <c r="D15" s="467">
        <v>151</v>
      </c>
    </row>
    <row r="16" spans="1:4" s="35" customFormat="1" ht="13.2" customHeight="1" x14ac:dyDescent="0.3">
      <c r="A16" s="83" t="s">
        <v>158</v>
      </c>
      <c r="B16" s="61">
        <v>-65</v>
      </c>
      <c r="C16" s="61">
        <v>77</v>
      </c>
      <c r="D16" s="533">
        <v>-169</v>
      </c>
    </row>
    <row r="17" spans="1:4" s="35" customFormat="1" ht="13.2" customHeight="1" x14ac:dyDescent="0.3">
      <c r="A17" s="78" t="s">
        <v>313</v>
      </c>
      <c r="B17" s="65">
        <v>362</v>
      </c>
      <c r="C17" s="65">
        <v>159</v>
      </c>
      <c r="D17" s="467">
        <v>128</v>
      </c>
    </row>
    <row r="18" spans="1:4" s="35" customFormat="1" ht="13.2" customHeight="1" x14ac:dyDescent="0.3">
      <c r="A18" s="78" t="s">
        <v>275</v>
      </c>
      <c r="B18" s="65">
        <v>609</v>
      </c>
      <c r="C18" s="65">
        <v>104</v>
      </c>
      <c r="D18" s="467">
        <v>35</v>
      </c>
    </row>
    <row r="19" spans="1:4" s="35" customFormat="1" ht="13.2" customHeight="1" x14ac:dyDescent="0.3">
      <c r="A19" s="78" t="s">
        <v>276</v>
      </c>
      <c r="B19" s="65">
        <v>54</v>
      </c>
      <c r="C19" s="65">
        <v>186</v>
      </c>
      <c r="D19" s="467">
        <v>187</v>
      </c>
    </row>
    <row r="20" spans="1:4" s="35" customFormat="1" ht="13.2" customHeight="1" x14ac:dyDescent="0.3">
      <c r="A20" s="83" t="s">
        <v>159</v>
      </c>
      <c r="B20" s="61">
        <v>1025</v>
      </c>
      <c r="C20" s="61">
        <v>449</v>
      </c>
      <c r="D20" s="533">
        <v>350</v>
      </c>
    </row>
    <row r="21" spans="1:4" s="35" customFormat="1" ht="13.2" customHeight="1" x14ac:dyDescent="0.3">
      <c r="A21" s="79" t="s">
        <v>150</v>
      </c>
      <c r="B21" s="97">
        <v>7152</v>
      </c>
      <c r="C21" s="97">
        <v>6808</v>
      </c>
      <c r="D21" s="534">
        <v>6226</v>
      </c>
    </row>
    <row r="22" spans="1:4" s="35" customFormat="1" ht="13.2" customHeight="1" x14ac:dyDescent="0.3">
      <c r="A22" s="78" t="s">
        <v>154</v>
      </c>
      <c r="B22" s="65">
        <v>-2257</v>
      </c>
      <c r="C22" s="65">
        <v>-2263</v>
      </c>
      <c r="D22" s="467">
        <v>-2183</v>
      </c>
    </row>
    <row r="23" spans="1:4" s="35" customFormat="1" ht="13.2" customHeight="1" x14ac:dyDescent="0.3">
      <c r="A23" s="78" t="s">
        <v>155</v>
      </c>
      <c r="B23" s="65">
        <v>-1393</v>
      </c>
      <c r="C23" s="65">
        <v>-1277</v>
      </c>
      <c r="D23" s="467">
        <v>-1171</v>
      </c>
    </row>
    <row r="24" spans="1:4" s="35" customFormat="1" ht="13.2" customHeight="1" x14ac:dyDescent="0.3">
      <c r="A24" s="78" t="s">
        <v>279</v>
      </c>
      <c r="B24" s="65">
        <v>-207</v>
      </c>
      <c r="C24" s="65">
        <v>-374</v>
      </c>
      <c r="D24" s="467">
        <v>-390</v>
      </c>
    </row>
    <row r="25" spans="1:4" s="35" customFormat="1" ht="13.2" customHeight="1" x14ac:dyDescent="0.3">
      <c r="A25" s="83" t="s">
        <v>280</v>
      </c>
      <c r="B25" s="61">
        <v>-3857</v>
      </c>
      <c r="C25" s="61">
        <v>-3914</v>
      </c>
      <c r="D25" s="533">
        <v>-3744</v>
      </c>
    </row>
    <row r="26" spans="1:4" s="35" customFormat="1" ht="13.2" customHeight="1" x14ac:dyDescent="0.3">
      <c r="A26" s="79" t="s">
        <v>152</v>
      </c>
      <c r="B26" s="97">
        <v>3295</v>
      </c>
      <c r="C26" s="97">
        <v>2894</v>
      </c>
      <c r="D26" s="534">
        <v>2482</v>
      </c>
    </row>
    <row r="27" spans="1:4" s="35" customFormat="1" ht="13.2" customHeight="1" x14ac:dyDescent="0.3">
      <c r="A27" s="78" t="s">
        <v>281</v>
      </c>
      <c r="B27" s="65">
        <v>-438</v>
      </c>
      <c r="C27" s="65">
        <v>-122</v>
      </c>
      <c r="D27" s="467">
        <v>-266</v>
      </c>
    </row>
    <row r="28" spans="1:4" s="35" customFormat="1" ht="13.2" customHeight="1" x14ac:dyDescent="0.3">
      <c r="A28" s="78" t="s">
        <v>282</v>
      </c>
      <c r="B28" s="65">
        <v>-900</v>
      </c>
      <c r="C28" s="65">
        <v>-1064</v>
      </c>
      <c r="D28" s="467">
        <v>-2000</v>
      </c>
    </row>
    <row r="29" spans="1:4" s="35" customFormat="1" ht="13.2" customHeight="1" x14ac:dyDescent="0.3">
      <c r="A29" s="78" t="s">
        <v>283</v>
      </c>
      <c r="B29" s="65">
        <v>-207</v>
      </c>
      <c r="C29" s="65">
        <v>25</v>
      </c>
      <c r="D29" s="467">
        <v>-129</v>
      </c>
    </row>
    <row r="30" spans="1:4" ht="13.2" customHeight="1" x14ac:dyDescent="0.3">
      <c r="A30" s="78" t="s">
        <v>284</v>
      </c>
      <c r="B30" s="65">
        <v>-335</v>
      </c>
      <c r="C30" s="65">
        <v>-269</v>
      </c>
      <c r="D30" s="467">
        <v>-315</v>
      </c>
    </row>
    <row r="31" spans="1:4" ht="13.2" customHeight="1" x14ac:dyDescent="0.3">
      <c r="A31" s="84" t="s">
        <v>160</v>
      </c>
      <c r="B31" s="61">
        <v>-1880</v>
      </c>
      <c r="C31" s="61">
        <v>-1430</v>
      </c>
      <c r="D31" s="533">
        <v>-2710</v>
      </c>
    </row>
    <row r="32" spans="1:4" ht="13.2" customHeight="1" x14ac:dyDescent="0.3">
      <c r="A32" s="78" t="s">
        <v>371</v>
      </c>
      <c r="B32" s="18">
        <v>0</v>
      </c>
      <c r="C32" s="65">
        <v>52</v>
      </c>
      <c r="D32" s="19">
        <v>0</v>
      </c>
    </row>
    <row r="33" spans="1:6" ht="13.2" customHeight="1" x14ac:dyDescent="0.3">
      <c r="A33" s="78" t="s">
        <v>285</v>
      </c>
      <c r="B33" s="65">
        <v>74</v>
      </c>
      <c r="C33" s="65">
        <v>86</v>
      </c>
      <c r="D33" s="467">
        <v>106</v>
      </c>
    </row>
    <row r="34" spans="1:6" ht="13.2" customHeight="1" x14ac:dyDescent="0.3">
      <c r="A34" s="78" t="s">
        <v>286</v>
      </c>
      <c r="B34" s="65">
        <v>95</v>
      </c>
      <c r="C34" s="65">
        <v>132</v>
      </c>
      <c r="D34" s="467">
        <v>51</v>
      </c>
    </row>
    <row r="35" spans="1:6" ht="13.2" customHeight="1" x14ac:dyDescent="0.3">
      <c r="A35" s="84" t="s">
        <v>159</v>
      </c>
      <c r="B35" s="61">
        <v>169</v>
      </c>
      <c r="C35" s="61">
        <v>270</v>
      </c>
      <c r="D35" s="533">
        <v>157</v>
      </c>
    </row>
    <row r="36" spans="1:6" s="35" customFormat="1" ht="13.2" customHeight="1" x14ac:dyDescent="0.3">
      <c r="A36" s="79" t="s">
        <v>153</v>
      </c>
      <c r="B36" s="97">
        <v>1584</v>
      </c>
      <c r="C36" s="97">
        <v>1734</v>
      </c>
      <c r="D36" s="534">
        <v>-71</v>
      </c>
    </row>
    <row r="37" spans="1:6" ht="13.2" customHeight="1" x14ac:dyDescent="0.3">
      <c r="A37" s="78" t="s">
        <v>287</v>
      </c>
      <c r="B37" s="65">
        <v>-1132</v>
      </c>
      <c r="C37" s="65">
        <v>-780</v>
      </c>
      <c r="D37" s="467">
        <v>-396</v>
      </c>
    </row>
    <row r="38" spans="1:6" ht="13.2" customHeight="1" x14ac:dyDescent="0.3">
      <c r="A38" s="78" t="s">
        <v>288</v>
      </c>
      <c r="B38" s="65">
        <v>78</v>
      </c>
      <c r="D38" s="467">
        <v>-41</v>
      </c>
    </row>
    <row r="39" spans="1:6" ht="13.2" customHeight="1" x14ac:dyDescent="0.3">
      <c r="A39" s="85" t="s">
        <v>372</v>
      </c>
      <c r="B39" s="95">
        <v>530</v>
      </c>
      <c r="C39" s="95">
        <v>954</v>
      </c>
      <c r="D39" s="535">
        <v>-508</v>
      </c>
    </row>
    <row r="40" spans="1:6" ht="13.2" customHeight="1" x14ac:dyDescent="0.3">
      <c r="A40" s="1" t="s">
        <v>17</v>
      </c>
      <c r="B40" s="1"/>
      <c r="C40" s="1"/>
      <c r="D40" s="1"/>
      <c r="E40" s="1"/>
      <c r="F40" s="1"/>
    </row>
    <row r="41" spans="1:6" ht="13.2" customHeight="1" x14ac:dyDescent="0.3">
      <c r="A41" s="559" t="s">
        <v>320</v>
      </c>
      <c r="B41" s="559"/>
      <c r="C41" s="559"/>
      <c r="D41" s="559"/>
      <c r="E41" s="559"/>
      <c r="F41" s="559"/>
    </row>
  </sheetData>
  <mergeCells count="2">
    <mergeCell ref="A2:D2"/>
    <mergeCell ref="A41:F41"/>
  </mergeCells>
  <hyperlinks>
    <hyperlink ref="A2:D2" location="Índice!A1" display="Tabela 51 - Demonstração de resultados agregada, para efeitos de comparabilidade entre 2016 e 2017, das 25 instituições que compõem a amostra"/>
    <hyperlink ref="B2" location="Índice!A1" display="Tabela 51 - Demonstração de resultados agregada, para efeitos de comparabilidade entre 2016 e 2017, das 25 instituições que compõem a amostra"/>
  </hyperlinks>
  <pageMargins left="0.70866141732283472" right="0.70866141732283472" top="0.74803149606299213" bottom="0.74803149606299213" header="0.31496062992125984" footer="0.31496062992125984"/>
  <pageSetup paperSize="9" scale="92" orientation="landscape" horizontalDpi="360" verticalDpi="36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workbookViewId="0">
      <selection activeCell="I21" sqref="I21"/>
    </sheetView>
  </sheetViews>
  <sheetFormatPr defaultColWidth="9.33203125" defaultRowHeight="13.8" x14ac:dyDescent="0.3"/>
  <cols>
    <col min="1" max="1" width="49.6640625" style="34" customWidth="1"/>
    <col min="2" max="4" width="10.6640625" style="34" customWidth="1"/>
    <col min="5" max="16384" width="9.33203125" style="34"/>
  </cols>
  <sheetData>
    <row r="1" spans="1:4" ht="13.2" customHeight="1" x14ac:dyDescent="0.3"/>
    <row r="2" spans="1:4" ht="13.2" customHeight="1" x14ac:dyDescent="0.3">
      <c r="A2" s="565" t="s">
        <v>489</v>
      </c>
      <c r="B2" s="565"/>
      <c r="C2" s="565"/>
      <c r="D2" s="565"/>
    </row>
    <row r="3" spans="1:4" ht="13.2" customHeight="1" x14ac:dyDescent="0.3"/>
    <row r="4" spans="1:4" ht="13.2" customHeight="1" x14ac:dyDescent="0.3">
      <c r="A4" s="88"/>
      <c r="B4" s="89">
        <v>2018</v>
      </c>
      <c r="C4" s="90">
        <v>2019</v>
      </c>
      <c r="D4" s="531">
        <v>2020</v>
      </c>
    </row>
    <row r="5" spans="1:4" ht="13.2" customHeight="1" x14ac:dyDescent="0.3">
      <c r="A5" s="75"/>
      <c r="B5" s="76" t="s">
        <v>146</v>
      </c>
      <c r="C5" s="76" t="s">
        <v>146</v>
      </c>
      <c r="D5" s="77" t="s">
        <v>146</v>
      </c>
    </row>
    <row r="6" spans="1:4" ht="13.2" customHeight="1" x14ac:dyDescent="0.3">
      <c r="A6" s="79" t="s">
        <v>277</v>
      </c>
      <c r="B6" s="80"/>
      <c r="C6" s="80"/>
      <c r="D6" s="532"/>
    </row>
    <row r="7" spans="1:4" s="35" customFormat="1" ht="13.2" customHeight="1" x14ac:dyDescent="0.3">
      <c r="A7" s="91" t="s">
        <v>290</v>
      </c>
      <c r="B7" s="65">
        <v>544.34345754000003</v>
      </c>
      <c r="C7" s="65">
        <v>383.79117415000002</v>
      </c>
      <c r="D7" s="467">
        <v>250.19966785999998</v>
      </c>
    </row>
    <row r="8" spans="1:4" s="35" customFormat="1" ht="13.2" customHeight="1" x14ac:dyDescent="0.3">
      <c r="A8" s="92" t="s">
        <v>235</v>
      </c>
      <c r="B8" s="65">
        <v>1073.637647312129</v>
      </c>
      <c r="C8" s="65">
        <v>1043.6285634010283</v>
      </c>
      <c r="D8" s="467">
        <v>891.79673335999996</v>
      </c>
    </row>
    <row r="9" spans="1:4" s="35" customFormat="1" ht="13.2" customHeight="1" x14ac:dyDescent="0.3">
      <c r="A9" s="92" t="s">
        <v>236</v>
      </c>
      <c r="B9" s="65">
        <v>4135.4807171700004</v>
      </c>
      <c r="C9" s="65">
        <v>3971.71657977</v>
      </c>
      <c r="D9" s="467">
        <v>3713.7494628000004</v>
      </c>
    </row>
    <row r="10" spans="1:4" s="35" customFormat="1" ht="13.2" customHeight="1" x14ac:dyDescent="0.3">
      <c r="A10" s="92" t="s">
        <v>237</v>
      </c>
      <c r="B10" s="65">
        <v>162.14860208999997</v>
      </c>
      <c r="C10" s="65">
        <v>142.64385954000011</v>
      </c>
      <c r="D10" s="467">
        <v>29.851683000000016</v>
      </c>
    </row>
    <row r="11" spans="1:4" s="35" customFormat="1" ht="13.2" customHeight="1" x14ac:dyDescent="0.3">
      <c r="A11" s="92" t="s">
        <v>148</v>
      </c>
      <c r="B11" s="65">
        <v>57.944175569999999</v>
      </c>
      <c r="C11" s="65">
        <v>39.63516997</v>
      </c>
      <c r="D11" s="467">
        <v>190.66142753</v>
      </c>
    </row>
    <row r="12" spans="1:4" s="35" customFormat="1" ht="13.2" customHeight="1" x14ac:dyDescent="0.3">
      <c r="A12" s="91" t="s">
        <v>289</v>
      </c>
      <c r="B12" s="65">
        <v>279.48788444999997</v>
      </c>
      <c r="C12" s="65">
        <v>392.27340445999999</v>
      </c>
      <c r="D12" s="467">
        <v>294.00666318999998</v>
      </c>
    </row>
    <row r="13" spans="1:4" s="35" customFormat="1" ht="13.2" customHeight="1" x14ac:dyDescent="0.3">
      <c r="A13" s="83" t="s">
        <v>6</v>
      </c>
      <c r="B13" s="61">
        <v>6253.0424841321292</v>
      </c>
      <c r="C13" s="61">
        <v>5973.6887512910289</v>
      </c>
      <c r="D13" s="533">
        <v>5370.2656377399999</v>
      </c>
    </row>
    <row r="14" spans="1:4" ht="13.2" customHeight="1" x14ac:dyDescent="0.3">
      <c r="A14" s="79" t="s">
        <v>278</v>
      </c>
      <c r="B14" s="80"/>
      <c r="C14" s="80"/>
      <c r="D14" s="532"/>
    </row>
    <row r="15" spans="1:4" ht="13.2" customHeight="1" x14ac:dyDescent="0.3">
      <c r="A15" s="91" t="s">
        <v>290</v>
      </c>
      <c r="B15" s="65">
        <v>505</v>
      </c>
      <c r="C15" s="65">
        <v>349.34557131999998</v>
      </c>
      <c r="D15" s="467">
        <v>225.82743660999998</v>
      </c>
    </row>
    <row r="16" spans="1:4" ht="13.2" customHeight="1" x14ac:dyDescent="0.3">
      <c r="A16" s="92" t="s">
        <v>235</v>
      </c>
      <c r="B16" s="65">
        <v>77</v>
      </c>
      <c r="C16" s="65">
        <v>79.977173649999997</v>
      </c>
      <c r="D16" s="467">
        <v>80.818519260000002</v>
      </c>
    </row>
    <row r="17" spans="1:6" ht="13.2" customHeight="1" x14ac:dyDescent="0.3">
      <c r="A17" s="92" t="s">
        <v>236</v>
      </c>
      <c r="B17" s="65">
        <v>13</v>
      </c>
      <c r="C17" s="65">
        <v>17.3942063</v>
      </c>
      <c r="D17" s="467">
        <v>35.677599239999992</v>
      </c>
    </row>
    <row r="18" spans="1:6" ht="13.2" customHeight="1" x14ac:dyDescent="0.3">
      <c r="A18" s="92" t="s">
        <v>237</v>
      </c>
      <c r="B18" s="65">
        <v>4</v>
      </c>
      <c r="C18" s="65">
        <v>10.298165010000002</v>
      </c>
      <c r="D18" s="467">
        <v>1.86857067</v>
      </c>
    </row>
    <row r="19" spans="1:6" ht="13.2" customHeight="1" x14ac:dyDescent="0.3">
      <c r="A19" s="92" t="s">
        <v>148</v>
      </c>
      <c r="B19" s="65">
        <v>842</v>
      </c>
      <c r="C19" s="65">
        <v>602.85792008999988</v>
      </c>
      <c r="D19" s="467">
        <v>423.45560845999995</v>
      </c>
    </row>
    <row r="20" spans="1:6" ht="13.2" customHeight="1" x14ac:dyDescent="0.3">
      <c r="A20" s="92" t="s">
        <v>262</v>
      </c>
      <c r="B20" s="65">
        <v>328</v>
      </c>
      <c r="C20" s="65">
        <v>302.19066827999995</v>
      </c>
      <c r="D20" s="467">
        <v>281.68358665000005</v>
      </c>
    </row>
    <row r="21" spans="1:6" ht="13.2" customHeight="1" x14ac:dyDescent="0.3">
      <c r="A21" s="92" t="s">
        <v>263</v>
      </c>
      <c r="B21" s="65">
        <v>73</v>
      </c>
      <c r="C21" s="65">
        <v>102.45816792999999</v>
      </c>
      <c r="D21" s="467">
        <v>37.239497560000004</v>
      </c>
    </row>
    <row r="22" spans="1:6" ht="13.2" customHeight="1" x14ac:dyDescent="0.3">
      <c r="A22" s="91" t="s">
        <v>289</v>
      </c>
      <c r="B22" s="65">
        <v>300</v>
      </c>
      <c r="C22" s="65">
        <v>345.47886369000003</v>
      </c>
      <c r="D22" s="467">
        <v>286.24210209000006</v>
      </c>
    </row>
    <row r="23" spans="1:6" ht="13.2" customHeight="1" x14ac:dyDescent="0.3">
      <c r="A23" s="91" t="s">
        <v>264</v>
      </c>
      <c r="B23" s="65">
        <v>83</v>
      </c>
      <c r="C23" s="65">
        <v>93.864251289999999</v>
      </c>
      <c r="D23" s="467">
        <v>60.887973250000009</v>
      </c>
    </row>
    <row r="24" spans="1:6" ht="13.2" customHeight="1" x14ac:dyDescent="0.3">
      <c r="A24" s="84" t="s">
        <v>6</v>
      </c>
      <c r="B24" s="61">
        <v>2225</v>
      </c>
      <c r="C24" s="61">
        <v>1903.8649875599999</v>
      </c>
      <c r="D24" s="533">
        <v>1433.70089379</v>
      </c>
    </row>
    <row r="25" spans="1:6" ht="13.2" customHeight="1" x14ac:dyDescent="0.3">
      <c r="A25" s="85" t="s">
        <v>156</v>
      </c>
      <c r="B25" s="95">
        <v>4028.0424841321292</v>
      </c>
      <c r="C25" s="95">
        <v>4069.823763731029</v>
      </c>
      <c r="D25" s="535">
        <v>3935.5647439499999</v>
      </c>
    </row>
    <row r="26" spans="1:6" ht="13.2" customHeight="1" x14ac:dyDescent="0.3">
      <c r="A26" s="1" t="s">
        <v>17</v>
      </c>
      <c r="B26" s="1"/>
      <c r="C26" s="1"/>
      <c r="D26" s="1"/>
      <c r="E26" s="1"/>
      <c r="F26" s="1"/>
    </row>
    <row r="27" spans="1:6" ht="13.2" customHeight="1" x14ac:dyDescent="0.3">
      <c r="A27" s="559" t="s">
        <v>320</v>
      </c>
      <c r="B27" s="559"/>
      <c r="C27" s="559"/>
      <c r="D27" s="559"/>
      <c r="E27" s="559"/>
      <c r="F27" s="559"/>
    </row>
    <row r="28" spans="1:6" x14ac:dyDescent="0.3">
      <c r="A28" s="601"/>
      <c r="B28" s="601"/>
      <c r="C28" s="601"/>
      <c r="D28" s="601"/>
    </row>
    <row r="29" spans="1:6" x14ac:dyDescent="0.3">
      <c r="A29" s="94"/>
      <c r="B29" s="94"/>
      <c r="C29" s="94"/>
      <c r="D29" s="94"/>
    </row>
  </sheetData>
  <mergeCells count="3">
    <mergeCell ref="A2:D2"/>
    <mergeCell ref="A28:D28"/>
    <mergeCell ref="A27:F27"/>
  </mergeCells>
  <hyperlinks>
    <hyperlink ref="A2:D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GridLines="0" workbookViewId="0">
      <selection activeCell="G25" sqref="G25"/>
    </sheetView>
  </sheetViews>
  <sheetFormatPr defaultColWidth="9.33203125" defaultRowHeight="13.8" x14ac:dyDescent="0.3"/>
  <cols>
    <col min="1" max="1" width="57.33203125" style="34" customWidth="1"/>
    <col min="2" max="4" width="10.6640625" style="34" customWidth="1"/>
    <col min="5" max="16384" width="9.33203125" style="34"/>
  </cols>
  <sheetData>
    <row r="1" spans="1:4" ht="13.2" customHeight="1" x14ac:dyDescent="0.3"/>
    <row r="2" spans="1:4" ht="13.2" customHeight="1" x14ac:dyDescent="0.3">
      <c r="A2" s="565" t="s">
        <v>501</v>
      </c>
      <c r="B2" s="565"/>
      <c r="C2" s="565"/>
      <c r="D2" s="565"/>
    </row>
    <row r="3" spans="1:4" ht="13.2" customHeight="1" x14ac:dyDescent="0.3"/>
    <row r="4" spans="1:4" ht="13.2" customHeight="1" x14ac:dyDescent="0.3">
      <c r="A4" s="88"/>
      <c r="B4" s="89">
        <v>2018</v>
      </c>
      <c r="C4" s="90">
        <v>2019</v>
      </c>
      <c r="D4" s="96">
        <v>2020</v>
      </c>
    </row>
    <row r="5" spans="1:4" ht="13.2" customHeight="1" x14ac:dyDescent="0.3">
      <c r="A5" s="75"/>
      <c r="B5" s="76" t="s">
        <v>146</v>
      </c>
      <c r="C5" s="76" t="s">
        <v>146</v>
      </c>
      <c r="D5" s="77" t="s">
        <v>146</v>
      </c>
    </row>
    <row r="6" spans="1:4" ht="13.2" customHeight="1" x14ac:dyDescent="0.3">
      <c r="A6" s="79" t="s">
        <v>315</v>
      </c>
      <c r="B6" s="80"/>
      <c r="C6" s="80"/>
      <c r="D6" s="532"/>
    </row>
    <row r="7" spans="1:4" s="35" customFormat="1" ht="13.2" customHeight="1" x14ac:dyDescent="0.3">
      <c r="A7" s="91" t="s">
        <v>291</v>
      </c>
      <c r="B7" s="65">
        <v>137.09724152000001</v>
      </c>
      <c r="C7" s="65">
        <v>143.58189589</v>
      </c>
      <c r="D7" s="467">
        <v>110.90784403000001</v>
      </c>
    </row>
    <row r="8" spans="1:4" s="35" customFormat="1" ht="13.2" customHeight="1" x14ac:dyDescent="0.3">
      <c r="A8" s="92" t="s">
        <v>292</v>
      </c>
      <c r="B8" s="65">
        <v>155.59530008000002</v>
      </c>
      <c r="C8" s="65">
        <v>266.94481768000003</v>
      </c>
      <c r="D8" s="467">
        <v>101.23511132</v>
      </c>
    </row>
    <row r="9" spans="1:4" s="35" customFormat="1" ht="13.2" customHeight="1" x14ac:dyDescent="0.3">
      <c r="A9" s="92" t="s">
        <v>293</v>
      </c>
      <c r="B9" s="65">
        <v>63.243223950000001</v>
      </c>
      <c r="C9" s="65">
        <v>64.817667490000005</v>
      </c>
      <c r="D9" s="467">
        <v>46.407641299999995</v>
      </c>
    </row>
    <row r="10" spans="1:4" s="35" customFormat="1" ht="13.2" customHeight="1" x14ac:dyDescent="0.3">
      <c r="A10" s="92" t="s">
        <v>294</v>
      </c>
      <c r="B10" s="65">
        <v>61.68173591</v>
      </c>
      <c r="C10" s="65">
        <v>69.555748669999986</v>
      </c>
      <c r="D10" s="467">
        <v>66.976076580000012</v>
      </c>
    </row>
    <row r="11" spans="1:4" s="35" customFormat="1" ht="13.2" customHeight="1" x14ac:dyDescent="0.3">
      <c r="A11" s="92" t="s">
        <v>295</v>
      </c>
      <c r="B11" s="65">
        <v>21.4116505</v>
      </c>
      <c r="C11" s="65">
        <v>15.980188999999999</v>
      </c>
      <c r="D11" s="467">
        <v>7.9775080000000003</v>
      </c>
    </row>
    <row r="12" spans="1:4" s="35" customFormat="1" ht="13.2" customHeight="1" x14ac:dyDescent="0.3">
      <c r="A12" s="92" t="s">
        <v>296</v>
      </c>
      <c r="B12" s="65">
        <v>567.14266932999988</v>
      </c>
      <c r="C12" s="65">
        <v>449.71004412999997</v>
      </c>
      <c r="D12" s="467">
        <v>927.12696788999995</v>
      </c>
    </row>
    <row r="13" spans="1:4" s="35" customFormat="1" ht="13.2" customHeight="1" x14ac:dyDescent="0.3">
      <c r="A13" s="92" t="s">
        <v>297</v>
      </c>
      <c r="B13" s="65">
        <v>390.56518356999999</v>
      </c>
      <c r="C13" s="65">
        <v>421.91998782000002</v>
      </c>
      <c r="D13" s="467">
        <v>475.01390059000005</v>
      </c>
    </row>
    <row r="14" spans="1:4" s="35" customFormat="1" ht="13.2" customHeight="1" x14ac:dyDescent="0.3">
      <c r="A14" s="92" t="s">
        <v>298</v>
      </c>
      <c r="B14" s="65">
        <v>25.205099630000003</v>
      </c>
      <c r="C14" s="65">
        <v>30.098165420000001</v>
      </c>
      <c r="D14" s="467">
        <v>33.315835110000002</v>
      </c>
    </row>
    <row r="15" spans="1:4" s="35" customFormat="1" ht="13.2" customHeight="1" x14ac:dyDescent="0.3">
      <c r="A15" s="92" t="s">
        <v>299</v>
      </c>
      <c r="B15" s="65">
        <v>6.6468635899999997</v>
      </c>
      <c r="C15" s="65">
        <v>5.8490123700000005</v>
      </c>
      <c r="D15" s="467">
        <v>27.380866640000001</v>
      </c>
    </row>
    <row r="16" spans="1:4" s="35" customFormat="1" ht="13.2" customHeight="1" x14ac:dyDescent="0.3">
      <c r="A16" s="92" t="s">
        <v>300</v>
      </c>
      <c r="B16" s="65">
        <v>192.95789047</v>
      </c>
      <c r="C16" s="65">
        <v>174.69775989000001</v>
      </c>
      <c r="D16" s="467">
        <v>52.819013449999993</v>
      </c>
    </row>
    <row r="17" spans="1:7" s="35" customFormat="1" ht="13.2" customHeight="1" x14ac:dyDescent="0.3">
      <c r="A17" s="92" t="s">
        <v>301</v>
      </c>
      <c r="B17" s="65">
        <v>147.40345208000002</v>
      </c>
      <c r="C17" s="65">
        <v>131.63930639999998</v>
      </c>
      <c r="D17" s="467">
        <v>116.44630801000001</v>
      </c>
    </row>
    <row r="18" spans="1:7" s="35" customFormat="1" ht="13.2" customHeight="1" x14ac:dyDescent="0.3">
      <c r="A18" s="92" t="s">
        <v>302</v>
      </c>
      <c r="B18" s="65">
        <v>852.93248572000005</v>
      </c>
      <c r="C18" s="65">
        <v>888.26491930999998</v>
      </c>
      <c r="D18" s="467">
        <v>582.72298774000001</v>
      </c>
    </row>
    <row r="19" spans="1:7" s="35" customFormat="1" ht="13.2" customHeight="1" x14ac:dyDescent="0.3">
      <c r="A19" s="83" t="s">
        <v>6</v>
      </c>
      <c r="B19" s="61">
        <v>2621.8827963499998</v>
      </c>
      <c r="C19" s="61">
        <v>2665.0595140699998</v>
      </c>
      <c r="D19" s="533">
        <v>2547.3300606600001</v>
      </c>
      <c r="G19" s="65"/>
    </row>
    <row r="20" spans="1:7" ht="13.2" customHeight="1" x14ac:dyDescent="0.3">
      <c r="A20" s="79" t="s">
        <v>316</v>
      </c>
      <c r="B20" s="80"/>
      <c r="C20" s="80"/>
      <c r="D20" s="532"/>
    </row>
    <row r="21" spans="1:7" ht="13.2" customHeight="1" x14ac:dyDescent="0.3">
      <c r="A21" s="91" t="s">
        <v>292</v>
      </c>
      <c r="B21" s="65">
        <v>89.987250700000004</v>
      </c>
      <c r="C21" s="65">
        <v>109.54279117999999</v>
      </c>
      <c r="D21" s="467">
        <v>21.072572880000003</v>
      </c>
    </row>
    <row r="22" spans="1:7" ht="13.2" customHeight="1" x14ac:dyDescent="0.3">
      <c r="A22" s="92" t="s">
        <v>294</v>
      </c>
      <c r="B22" s="65">
        <v>13.800150420000001</v>
      </c>
      <c r="C22" s="65">
        <v>12.358232869999998</v>
      </c>
      <c r="D22" s="467">
        <v>5.8346259900000002</v>
      </c>
    </row>
    <row r="23" spans="1:7" ht="13.2" customHeight="1" x14ac:dyDescent="0.3">
      <c r="A23" s="92" t="s">
        <v>299</v>
      </c>
      <c r="B23" s="65">
        <v>4.9240000000000004</v>
      </c>
      <c r="C23" s="65">
        <v>4.585</v>
      </c>
      <c r="D23" s="467">
        <v>6.5571093099999995</v>
      </c>
    </row>
    <row r="24" spans="1:7" ht="13.2" customHeight="1" x14ac:dyDescent="0.3">
      <c r="A24" s="92" t="s">
        <v>304</v>
      </c>
      <c r="B24" s="65">
        <v>7.5927920000000002</v>
      </c>
      <c r="C24" s="65">
        <v>7.7488900000000003</v>
      </c>
      <c r="D24" s="467">
        <v>1.869</v>
      </c>
    </row>
    <row r="25" spans="1:7" ht="13.2" customHeight="1" x14ac:dyDescent="0.3">
      <c r="A25" s="92" t="s">
        <v>303</v>
      </c>
      <c r="B25" s="65">
        <v>14.01406465</v>
      </c>
      <c r="C25" s="65">
        <v>13.728949040000002</v>
      </c>
      <c r="D25" s="467">
        <v>10.267641469999999</v>
      </c>
    </row>
    <row r="26" spans="1:7" ht="13.2" customHeight="1" x14ac:dyDescent="0.3">
      <c r="A26" s="92" t="s">
        <v>302</v>
      </c>
      <c r="B26" s="65">
        <v>326.97831247999989</v>
      </c>
      <c r="C26" s="65">
        <v>303.86600684999996</v>
      </c>
      <c r="D26" s="467">
        <v>392.42198229000002</v>
      </c>
    </row>
    <row r="27" spans="1:7" ht="13.2" customHeight="1" x14ac:dyDescent="0.3">
      <c r="A27" s="84" t="s">
        <v>6</v>
      </c>
      <c r="B27" s="61">
        <v>458.29657024999989</v>
      </c>
      <c r="C27" s="61">
        <v>452.82986993999998</v>
      </c>
      <c r="D27" s="533">
        <v>438.02293194000003</v>
      </c>
    </row>
    <row r="28" spans="1:7" ht="13.2" customHeight="1" x14ac:dyDescent="0.3">
      <c r="A28" s="85" t="s">
        <v>314</v>
      </c>
      <c r="B28" s="95">
        <v>2163.5862260999997</v>
      </c>
      <c r="C28" s="95">
        <v>2212.2296441299995</v>
      </c>
      <c r="D28" s="535">
        <v>2109.30712872</v>
      </c>
    </row>
    <row r="29" spans="1:7" ht="13.2" customHeight="1" x14ac:dyDescent="0.3">
      <c r="A29" s="1" t="s">
        <v>17</v>
      </c>
      <c r="B29" s="1"/>
      <c r="C29" s="1"/>
      <c r="D29" s="1"/>
      <c r="E29" s="1"/>
      <c r="F29" s="1"/>
    </row>
    <row r="30" spans="1:7" ht="13.2" customHeight="1" x14ac:dyDescent="0.3">
      <c r="A30" s="559" t="s">
        <v>320</v>
      </c>
      <c r="B30" s="559"/>
      <c r="C30" s="559"/>
      <c r="D30" s="559"/>
      <c r="E30" s="559"/>
      <c r="F30" s="559"/>
    </row>
    <row r="31" spans="1:7" x14ac:dyDescent="0.3">
      <c r="A31" s="94"/>
      <c r="B31" s="94"/>
      <c r="C31" s="94"/>
      <c r="D31" s="94"/>
    </row>
    <row r="32" spans="1:7" x14ac:dyDescent="0.3">
      <c r="A32" s="94"/>
      <c r="B32" s="94"/>
      <c r="C32" s="94"/>
      <c r="D32" s="94"/>
    </row>
    <row r="34" spans="2:4" x14ac:dyDescent="0.3">
      <c r="B34" s="513"/>
      <c r="C34" s="513"/>
      <c r="D34" s="513"/>
    </row>
    <row r="35" spans="2:4" x14ac:dyDescent="0.3">
      <c r="B35" s="513"/>
      <c r="C35" s="513"/>
      <c r="D35" s="513"/>
    </row>
  </sheetData>
  <mergeCells count="2">
    <mergeCell ref="A2:D2"/>
    <mergeCell ref="A30:F30"/>
  </mergeCells>
  <hyperlinks>
    <hyperlink ref="A2:D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dimension ref="A1:G35"/>
  <sheetViews>
    <sheetView showGridLines="0" topLeftCell="A10" workbookViewId="0">
      <selection activeCell="C22" sqref="C22"/>
    </sheetView>
  </sheetViews>
  <sheetFormatPr defaultColWidth="9.33203125" defaultRowHeight="14.4" x14ac:dyDescent="0.3"/>
  <cols>
    <col min="1" max="1" width="34.33203125" style="2" bestFit="1" customWidth="1"/>
    <col min="2" max="6" width="10.6640625" style="2" customWidth="1"/>
    <col min="7" max="16384" width="9.33203125" style="2"/>
  </cols>
  <sheetData>
    <row r="1" spans="1:7" s="34" customFormat="1" ht="13.2" customHeight="1" x14ac:dyDescent="0.3"/>
    <row r="2" spans="1:7" s="34" customFormat="1" ht="26.1" customHeight="1" x14ac:dyDescent="0.3">
      <c r="A2" s="565" t="s">
        <v>445</v>
      </c>
      <c r="B2" s="565"/>
      <c r="C2" s="565"/>
      <c r="D2" s="565"/>
      <c r="E2" s="565"/>
      <c r="F2" s="565"/>
      <c r="G2" s="57"/>
    </row>
    <row r="3" spans="1:7" s="34" customFormat="1" ht="13.2" customHeight="1" x14ac:dyDescent="0.3"/>
    <row r="4" spans="1:7" s="34" customFormat="1" ht="13.2" customHeight="1" x14ac:dyDescent="0.3">
      <c r="A4" s="11"/>
      <c r="B4" s="266">
        <v>2017</v>
      </c>
      <c r="C4" s="266">
        <v>2018</v>
      </c>
      <c r="D4" s="266">
        <v>2019</v>
      </c>
      <c r="E4" s="266">
        <v>2020</v>
      </c>
      <c r="F4" s="127" t="s">
        <v>12</v>
      </c>
    </row>
    <row r="5" spans="1:7" s="34" customFormat="1" ht="13.2" customHeight="1" x14ac:dyDescent="0.3">
      <c r="A5" s="129" t="s">
        <v>10</v>
      </c>
      <c r="B5" s="130"/>
      <c r="C5" s="130"/>
      <c r="D5" s="130"/>
      <c r="E5" s="130"/>
      <c r="F5" s="131"/>
    </row>
    <row r="6" spans="1:7" s="34" customFormat="1" ht="13.2" customHeight="1" x14ac:dyDescent="0.3">
      <c r="A6" s="279" t="s">
        <v>11</v>
      </c>
      <c r="B6" s="280"/>
      <c r="C6" s="280"/>
      <c r="D6" s="280"/>
      <c r="E6" s="280"/>
      <c r="F6" s="281"/>
    </row>
    <row r="7" spans="1:7" s="34" customFormat="1" ht="13.2" customHeight="1" x14ac:dyDescent="0.3">
      <c r="A7" s="64" t="s">
        <v>143</v>
      </c>
      <c r="B7" s="282">
        <v>288162.57400000002</v>
      </c>
      <c r="C7" s="282">
        <v>286019.65796981001</v>
      </c>
      <c r="D7" s="282">
        <v>289342.24462199997</v>
      </c>
      <c r="E7" s="282">
        <v>308252.76833602</v>
      </c>
      <c r="F7" s="281" t="s">
        <v>0</v>
      </c>
    </row>
    <row r="8" spans="1:7" s="34" customFormat="1" ht="13.2" customHeight="1" x14ac:dyDescent="0.3">
      <c r="A8" s="64" t="s">
        <v>223</v>
      </c>
      <c r="B8" s="280" t="s">
        <v>0</v>
      </c>
      <c r="C8" s="283">
        <v>-7.4364828174737774E-3</v>
      </c>
      <c r="D8" s="283">
        <v>1.1616637387003248E-2</v>
      </c>
      <c r="E8" s="283">
        <v>6.5356939975097506E-2</v>
      </c>
      <c r="F8" s="284">
        <v>2.3179031514875659E-2</v>
      </c>
    </row>
    <row r="9" spans="1:7" s="34" customFormat="1" ht="13.2" customHeight="1" x14ac:dyDescent="0.3">
      <c r="A9" s="64" t="s">
        <v>225</v>
      </c>
      <c r="B9" s="283">
        <v>0.879</v>
      </c>
      <c r="C9" s="283">
        <v>0.86899999999999999</v>
      </c>
      <c r="D9" s="283">
        <v>0.875</v>
      </c>
      <c r="E9" s="283">
        <v>0.86799999999999999</v>
      </c>
      <c r="F9" s="284">
        <v>0.87275000000000003</v>
      </c>
    </row>
    <row r="10" spans="1:7" s="34" customFormat="1" ht="13.2" customHeight="1" x14ac:dyDescent="0.3">
      <c r="A10" s="279" t="s">
        <v>12</v>
      </c>
      <c r="B10" s="280"/>
      <c r="C10" s="280"/>
      <c r="D10" s="280"/>
      <c r="E10" s="280"/>
      <c r="F10" s="281"/>
    </row>
    <row r="11" spans="1:7" s="34" customFormat="1" ht="13.2" customHeight="1" x14ac:dyDescent="0.3">
      <c r="A11" s="64" t="s">
        <v>143</v>
      </c>
      <c r="B11" s="282">
        <v>22992.864000000001</v>
      </c>
      <c r="C11" s="282">
        <v>24762.57474616</v>
      </c>
      <c r="D11" s="282">
        <v>24980.828000000001</v>
      </c>
      <c r="E11" s="282">
        <v>25800.91891687</v>
      </c>
      <c r="F11" s="281" t="s">
        <v>0</v>
      </c>
    </row>
    <row r="12" spans="1:7" s="34" customFormat="1" ht="13.2" customHeight="1" x14ac:dyDescent="0.3">
      <c r="A12" s="64" t="s">
        <v>223</v>
      </c>
      <c r="B12" s="283" t="s">
        <v>0</v>
      </c>
      <c r="C12" s="283">
        <v>7.6967825589713268E-2</v>
      </c>
      <c r="D12" s="283">
        <v>8.813835236331613E-3</v>
      </c>
      <c r="E12" s="283">
        <v>3.282881243447977E-2</v>
      </c>
      <c r="F12" s="284">
        <v>3.9536824420174886E-2</v>
      </c>
    </row>
    <row r="13" spans="1:7" s="34" customFormat="1" ht="13.2" customHeight="1" x14ac:dyDescent="0.3">
      <c r="A13" s="64" t="s">
        <v>225</v>
      </c>
      <c r="B13" s="283">
        <v>7.0000000000000007E-2</v>
      </c>
      <c r="C13" s="283">
        <v>7.4999999999999997E-2</v>
      </c>
      <c r="D13" s="283">
        <v>7.5999999999999998E-2</v>
      </c>
      <c r="E13" s="283">
        <v>7.2999999999999995E-2</v>
      </c>
      <c r="F13" s="284">
        <v>7.2999999999999995E-2</v>
      </c>
    </row>
    <row r="14" spans="1:7" s="34" customFormat="1" ht="13.2" customHeight="1" x14ac:dyDescent="0.3">
      <c r="A14" s="279" t="s">
        <v>13</v>
      </c>
      <c r="B14" s="280"/>
      <c r="C14" s="280"/>
      <c r="D14" s="280"/>
      <c r="E14" s="280"/>
      <c r="F14" s="281"/>
    </row>
    <row r="15" spans="1:7" s="34" customFormat="1" ht="13.2" customHeight="1" x14ac:dyDescent="0.3">
      <c r="A15" s="64" t="s">
        <v>143</v>
      </c>
      <c r="B15" s="282">
        <v>16688.243999999999</v>
      </c>
      <c r="C15" s="282">
        <v>18405.270548373861</v>
      </c>
      <c r="D15" s="282">
        <v>16179.642</v>
      </c>
      <c r="E15" s="282">
        <v>20922.501266570001</v>
      </c>
      <c r="F15" s="281" t="s">
        <v>0</v>
      </c>
    </row>
    <row r="16" spans="1:7" s="34" customFormat="1" ht="13.2" customHeight="1" x14ac:dyDescent="0.3">
      <c r="A16" s="64" t="s">
        <v>223</v>
      </c>
      <c r="B16" s="283" t="s">
        <v>0</v>
      </c>
      <c r="C16" s="283">
        <v>0.10288838947787804</v>
      </c>
      <c r="D16" s="283">
        <v>-0.12092343562808971</v>
      </c>
      <c r="E16" s="283">
        <v>0.29313746661205498</v>
      </c>
      <c r="F16" s="284">
        <v>9.1700806820614433E-2</v>
      </c>
    </row>
    <row r="17" spans="1:6" s="34" customFormat="1" ht="13.2" customHeight="1" x14ac:dyDescent="0.3">
      <c r="A17" s="64" t="s">
        <v>225</v>
      </c>
      <c r="B17" s="283">
        <v>5.0999999999999997E-2</v>
      </c>
      <c r="C17" s="283">
        <v>5.6000000000000001E-2</v>
      </c>
      <c r="D17" s="283">
        <v>4.9000000000000002E-2</v>
      </c>
      <c r="E17" s="283">
        <v>5.8999999999999997E-2</v>
      </c>
      <c r="F17" s="284">
        <v>5.3749999999999999E-2</v>
      </c>
    </row>
    <row r="18" spans="1:6" s="34" customFormat="1" ht="13.2" customHeight="1" x14ac:dyDescent="0.3">
      <c r="A18" s="156" t="s">
        <v>9</v>
      </c>
      <c r="B18" s="285"/>
      <c r="C18" s="285"/>
      <c r="D18" s="285"/>
      <c r="E18" s="285"/>
      <c r="F18" s="286"/>
    </row>
    <row r="19" spans="1:6" s="34" customFormat="1" ht="13.2" customHeight="1" x14ac:dyDescent="0.3">
      <c r="A19" s="279" t="s">
        <v>3</v>
      </c>
      <c r="B19" s="280"/>
      <c r="C19" s="280"/>
      <c r="D19" s="280"/>
      <c r="E19" s="280"/>
      <c r="F19" s="281"/>
    </row>
    <row r="20" spans="1:6" s="34" customFormat="1" ht="13.2" customHeight="1" x14ac:dyDescent="0.3">
      <c r="A20" s="64" t="s">
        <v>143</v>
      </c>
      <c r="B20" s="282">
        <v>229252.67</v>
      </c>
      <c r="C20" s="282">
        <v>224643.90017080001</v>
      </c>
      <c r="D20" s="282">
        <v>229413.44362199999</v>
      </c>
      <c r="E20" s="282">
        <v>246134.42656860003</v>
      </c>
      <c r="F20" s="281" t="s">
        <v>0</v>
      </c>
    </row>
    <row r="21" spans="1:6" s="34" customFormat="1" ht="13.2" customHeight="1" x14ac:dyDescent="0.3">
      <c r="A21" s="64" t="s">
        <v>223</v>
      </c>
      <c r="B21" s="283" t="s">
        <v>0</v>
      </c>
      <c r="C21" s="283">
        <v>-2.0103451049010679E-2</v>
      </c>
      <c r="D21" s="283">
        <v>2.1231573381576885E-2</v>
      </c>
      <c r="E21" s="283">
        <v>7.2885802517095977E-2</v>
      </c>
      <c r="F21" s="284">
        <v>2.4671308283220728E-2</v>
      </c>
    </row>
    <row r="22" spans="1:6" s="34" customFormat="1" ht="13.2" customHeight="1" x14ac:dyDescent="0.3">
      <c r="A22" s="64" t="s">
        <v>225</v>
      </c>
      <c r="B22" s="283">
        <v>0.7</v>
      </c>
      <c r="C22" s="283">
        <v>0.68200000000000005</v>
      </c>
      <c r="D22" s="283">
        <v>0.69399999999999995</v>
      </c>
      <c r="E22" s="283">
        <v>0.69299999999999995</v>
      </c>
      <c r="F22" s="284">
        <v>0.69225000000000003</v>
      </c>
    </row>
    <row r="23" spans="1:6" s="34" customFormat="1" ht="13.2" customHeight="1" x14ac:dyDescent="0.3">
      <c r="A23" s="279" t="s">
        <v>4</v>
      </c>
      <c r="B23" s="280"/>
      <c r="C23" s="280"/>
      <c r="D23" s="280"/>
      <c r="E23" s="280"/>
      <c r="F23" s="281"/>
    </row>
    <row r="24" spans="1:6" s="34" customFormat="1" ht="13.2" customHeight="1" x14ac:dyDescent="0.3">
      <c r="A24" s="64" t="s">
        <v>143</v>
      </c>
      <c r="B24" s="282">
        <v>90603.91</v>
      </c>
      <c r="C24" s="282">
        <v>95712.712229453857</v>
      </c>
      <c r="D24" s="282">
        <v>91769.763999999996</v>
      </c>
      <c r="E24" s="282">
        <v>99725.11092969001</v>
      </c>
      <c r="F24" s="281" t="s">
        <v>0</v>
      </c>
    </row>
    <row r="25" spans="1:6" s="34" customFormat="1" ht="13.2" customHeight="1" x14ac:dyDescent="0.3">
      <c r="A25" s="64" t="s">
        <v>223</v>
      </c>
      <c r="B25" s="283" t="s">
        <v>0</v>
      </c>
      <c r="C25" s="283">
        <v>5.6386112138580469E-2</v>
      </c>
      <c r="D25" s="283">
        <v>-4.1195658733412133E-2</v>
      </c>
      <c r="E25" s="283">
        <v>8.6688104915362052E-2</v>
      </c>
      <c r="F25" s="284">
        <v>3.3959519440176798E-2</v>
      </c>
    </row>
    <row r="26" spans="1:6" s="34" customFormat="1" ht="13.2" customHeight="1" x14ac:dyDescent="0.3">
      <c r="A26" s="64" t="s">
        <v>225</v>
      </c>
      <c r="B26" s="283">
        <v>0.27600000000000002</v>
      </c>
      <c r="C26" s="283">
        <v>0.29099999999999998</v>
      </c>
      <c r="D26" s="283">
        <v>0.27800000000000002</v>
      </c>
      <c r="E26" s="283">
        <v>0.28100000000000003</v>
      </c>
      <c r="F26" s="284">
        <v>0.28149999999999997</v>
      </c>
    </row>
    <row r="27" spans="1:6" s="34" customFormat="1" ht="13.2" customHeight="1" x14ac:dyDescent="0.3">
      <c r="A27" s="279" t="s">
        <v>5</v>
      </c>
      <c r="B27" s="280"/>
      <c r="C27" s="280"/>
      <c r="D27" s="280"/>
      <c r="E27" s="280"/>
      <c r="F27" s="281"/>
    </row>
    <row r="28" spans="1:6" s="34" customFormat="1" ht="13.2" customHeight="1" x14ac:dyDescent="0.3">
      <c r="A28" s="64" t="s">
        <v>143</v>
      </c>
      <c r="B28" s="282">
        <v>7987.1019999999999</v>
      </c>
      <c r="C28" s="282">
        <v>8830.890864089999</v>
      </c>
      <c r="D28" s="282">
        <v>9319.5069999999996</v>
      </c>
      <c r="E28" s="282">
        <v>9116.6510211699988</v>
      </c>
      <c r="F28" s="287" t="s">
        <v>0</v>
      </c>
    </row>
    <row r="29" spans="1:6" s="34" customFormat="1" ht="13.2" customHeight="1" x14ac:dyDescent="0.3">
      <c r="A29" s="64" t="s">
        <v>223</v>
      </c>
      <c r="B29" s="283" t="s">
        <v>0</v>
      </c>
      <c r="C29" s="283">
        <v>0.10564393244132853</v>
      </c>
      <c r="D29" s="283">
        <v>5.5330333420483324E-2</v>
      </c>
      <c r="E29" s="283">
        <v>-2.1766814363678333E-2</v>
      </c>
      <c r="F29" s="284">
        <v>4.6402483832711172E-2</v>
      </c>
    </row>
    <row r="30" spans="1:6" s="34" customFormat="1" ht="13.2" customHeight="1" x14ac:dyDescent="0.3">
      <c r="A30" s="64" t="s">
        <v>225</v>
      </c>
      <c r="B30" s="283">
        <v>2.4E-2</v>
      </c>
      <c r="C30" s="283">
        <v>2.7E-2</v>
      </c>
      <c r="D30" s="283">
        <v>2.8000000000000001E-2</v>
      </c>
      <c r="E30" s="283">
        <v>2.5999999999999999E-2</v>
      </c>
      <c r="F30" s="284">
        <v>2.6249999999999999E-2</v>
      </c>
    </row>
    <row r="31" spans="1:6" s="34" customFormat="1" ht="13.2" customHeight="1" x14ac:dyDescent="0.3">
      <c r="A31" s="288" t="s">
        <v>6</v>
      </c>
      <c r="B31" s="289">
        <v>327843.68200000003</v>
      </c>
      <c r="C31" s="289">
        <v>329187.50326434389</v>
      </c>
      <c r="D31" s="289">
        <v>330502.714622</v>
      </c>
      <c r="E31" s="289">
        <v>354976.18851946003</v>
      </c>
      <c r="F31" s="290" t="s">
        <v>0</v>
      </c>
    </row>
    <row r="32" spans="1:6" ht="13.2" customHeight="1" x14ac:dyDescent="0.3">
      <c r="A32" s="1" t="s">
        <v>17</v>
      </c>
    </row>
    <row r="33" spans="1:5" ht="13.2" customHeight="1" x14ac:dyDescent="0.3">
      <c r="A33" s="559" t="s">
        <v>320</v>
      </c>
      <c r="B33" s="559"/>
      <c r="C33" s="559"/>
      <c r="D33" s="559"/>
      <c r="E33" s="559"/>
    </row>
    <row r="34" spans="1:5" x14ac:dyDescent="0.3">
      <c r="B34" s="8"/>
      <c r="C34" s="8"/>
      <c r="D34" s="8"/>
      <c r="E34" s="8"/>
    </row>
    <row r="35" spans="1:5" x14ac:dyDescent="0.3">
      <c r="B35" s="8"/>
      <c r="C35" s="8"/>
      <c r="D35" s="8"/>
      <c r="E35" s="8"/>
    </row>
  </sheetData>
  <mergeCells count="2">
    <mergeCell ref="A2:F2"/>
    <mergeCell ref="A33:E33"/>
  </mergeCells>
  <hyperlinks>
    <hyperlink ref="A2:F2" location="Índice!A1" display="Tabela 4 - Evolução do ativo agregado, por dimensão e origem/forma de representação legal, a 31 de dezembro (2014-2017)"/>
  </hyperlinks>
  <pageMargins left="0.7" right="0.7" top="0.75" bottom="0.75" header="0.3" footer="0.3"/>
  <pageSetup paperSize="9" orientation="portrait" verticalDpi="36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showGridLines="0" workbookViewId="0">
      <selection activeCell="G25" sqref="G25"/>
    </sheetView>
  </sheetViews>
  <sheetFormatPr defaultColWidth="9.33203125" defaultRowHeight="13.8" x14ac:dyDescent="0.3"/>
  <cols>
    <col min="1" max="1" width="67.6640625" style="34" customWidth="1"/>
    <col min="2" max="4" width="14.33203125" style="34" customWidth="1"/>
    <col min="5" max="16384" width="9.33203125" style="34"/>
  </cols>
  <sheetData>
    <row r="1" spans="1:4" ht="13.2" customHeight="1" x14ac:dyDescent="0.3"/>
    <row r="2" spans="1:4" ht="13.2" customHeight="1" x14ac:dyDescent="0.3">
      <c r="A2" s="565" t="s">
        <v>500</v>
      </c>
      <c r="B2" s="565"/>
      <c r="C2" s="565"/>
      <c r="D2" s="565"/>
    </row>
    <row r="3" spans="1:4" ht="13.2" customHeight="1" x14ac:dyDescent="0.3"/>
    <row r="4" spans="1:4" ht="13.2" customHeight="1" x14ac:dyDescent="0.3">
      <c r="A4" s="88"/>
      <c r="B4" s="89">
        <v>2018</v>
      </c>
      <c r="C4" s="90">
        <v>2019</v>
      </c>
      <c r="D4" s="531">
        <v>2020</v>
      </c>
    </row>
    <row r="5" spans="1:4" ht="13.2" customHeight="1" x14ac:dyDescent="0.3">
      <c r="A5" s="75"/>
      <c r="B5" s="76" t="s">
        <v>146</v>
      </c>
      <c r="C5" s="76" t="s">
        <v>146</v>
      </c>
      <c r="D5" s="77" t="s">
        <v>146</v>
      </c>
    </row>
    <row r="6" spans="1:4" ht="26.1" customHeight="1" x14ac:dyDescent="0.3">
      <c r="A6" s="79" t="s">
        <v>271</v>
      </c>
      <c r="B6" s="80"/>
      <c r="C6" s="80"/>
      <c r="D6" s="532"/>
    </row>
    <row r="7" spans="1:4" s="35" customFormat="1" ht="13.2" customHeight="1" x14ac:dyDescent="0.3">
      <c r="A7" s="91" t="s">
        <v>307</v>
      </c>
      <c r="B7" s="65">
        <v>-0.56591333999999993</v>
      </c>
      <c r="C7" s="65">
        <v>-0.57765</v>
      </c>
      <c r="D7" s="19">
        <v>0</v>
      </c>
    </row>
    <row r="8" spans="1:4" s="35" customFormat="1" ht="13.2" customHeight="1" x14ac:dyDescent="0.3">
      <c r="A8" s="91" t="s">
        <v>235</v>
      </c>
      <c r="B8" s="65">
        <v>181</v>
      </c>
      <c r="C8" s="65">
        <v>508.49614634</v>
      </c>
      <c r="D8" s="467">
        <v>386.20899745000003</v>
      </c>
    </row>
    <row r="9" spans="1:4" s="35" customFormat="1" ht="13.2" customHeight="1" x14ac:dyDescent="0.3">
      <c r="A9" s="92" t="s">
        <v>236</v>
      </c>
      <c r="B9" s="65">
        <v>-268</v>
      </c>
      <c r="C9" s="65">
        <v>10.148828510000003</v>
      </c>
      <c r="D9" s="467">
        <v>1.888356870000002</v>
      </c>
    </row>
    <row r="10" spans="1:4" s="35" customFormat="1" ht="13.2" customHeight="1" x14ac:dyDescent="0.3">
      <c r="A10" s="92" t="s">
        <v>262</v>
      </c>
      <c r="B10" s="65">
        <v>0.94260193000000003</v>
      </c>
      <c r="C10" s="18">
        <v>0</v>
      </c>
      <c r="D10" s="19">
        <v>0</v>
      </c>
    </row>
    <row r="11" spans="1:4" s="35" customFormat="1" ht="13.2" customHeight="1" x14ac:dyDescent="0.3">
      <c r="A11" s="92" t="s">
        <v>306</v>
      </c>
      <c r="B11" s="48">
        <v>0</v>
      </c>
      <c r="C11" s="68">
        <v>19.240019680000003</v>
      </c>
      <c r="D11" s="555">
        <v>0.68803552000000001</v>
      </c>
    </row>
    <row r="12" spans="1:4" s="35" customFormat="1" ht="13.2" customHeight="1" x14ac:dyDescent="0.3">
      <c r="A12" s="83" t="s">
        <v>6</v>
      </c>
      <c r="B12" s="65">
        <v>-86.623311410000014</v>
      </c>
      <c r="C12" s="65">
        <v>536.30734453000002</v>
      </c>
      <c r="D12" s="467">
        <v>388.78538984000005</v>
      </c>
    </row>
    <row r="13" spans="1:4" s="35" customFormat="1" ht="26.1" customHeight="1" x14ac:dyDescent="0.3">
      <c r="A13" s="79" t="s">
        <v>272</v>
      </c>
      <c r="B13" s="80"/>
      <c r="C13" s="80"/>
      <c r="D13" s="532"/>
    </row>
    <row r="14" spans="1:4" s="35" customFormat="1" ht="13.2" customHeight="1" x14ac:dyDescent="0.3">
      <c r="A14" s="92" t="s">
        <v>147</v>
      </c>
      <c r="B14" s="65">
        <v>-110.54670589</v>
      </c>
      <c r="C14" s="65">
        <v>-79.214101680000013</v>
      </c>
      <c r="D14" s="467">
        <v>-98.986090790000006</v>
      </c>
    </row>
    <row r="15" spans="1:4" s="35" customFormat="1" ht="13.2" customHeight="1" x14ac:dyDescent="0.3">
      <c r="A15" s="91" t="s">
        <v>307</v>
      </c>
      <c r="B15" s="65">
        <v>-36.05079593</v>
      </c>
      <c r="C15" s="65">
        <v>-337.39587349999999</v>
      </c>
      <c r="D15" s="467">
        <v>-499.47158494999996</v>
      </c>
    </row>
    <row r="16" spans="1:4" s="35" customFormat="1" ht="13.2" customHeight="1" x14ac:dyDescent="0.3">
      <c r="A16" s="91" t="s">
        <v>235</v>
      </c>
      <c r="B16" s="65">
        <v>24.135774160000004</v>
      </c>
      <c r="C16" s="65">
        <v>37.311442110000002</v>
      </c>
      <c r="D16" s="467">
        <v>-105.40439333000002</v>
      </c>
    </row>
    <row r="17" spans="1:6" s="35" customFormat="1" ht="13.2" customHeight="1" x14ac:dyDescent="0.3">
      <c r="A17" s="92" t="s">
        <v>236</v>
      </c>
      <c r="B17" s="65">
        <v>34.240961230000003</v>
      </c>
      <c r="C17" s="65">
        <v>-2.0293997999999993</v>
      </c>
      <c r="D17" s="467">
        <v>1.9549236200000002</v>
      </c>
    </row>
    <row r="18" spans="1:6" s="35" customFormat="1" ht="13.2" customHeight="1" x14ac:dyDescent="0.3">
      <c r="A18" s="92" t="s">
        <v>261</v>
      </c>
      <c r="B18" s="65">
        <v>-7.1644493899999997</v>
      </c>
      <c r="C18" s="18">
        <v>0</v>
      </c>
      <c r="D18" s="19">
        <v>0</v>
      </c>
    </row>
    <row r="19" spans="1:6" s="35" customFormat="1" ht="13.2" customHeight="1" x14ac:dyDescent="0.3">
      <c r="A19" s="92" t="s">
        <v>305</v>
      </c>
      <c r="B19" s="65">
        <v>5.3464563199999997</v>
      </c>
      <c r="C19" s="65">
        <v>-1.3986119800000003</v>
      </c>
      <c r="D19" s="467">
        <v>1.1290519299999999</v>
      </c>
    </row>
    <row r="20" spans="1:6" s="35" customFormat="1" ht="13.2" customHeight="1" x14ac:dyDescent="0.3">
      <c r="A20" s="92" t="s">
        <v>262</v>
      </c>
      <c r="B20" s="65">
        <v>110.2405751</v>
      </c>
      <c r="C20" s="65">
        <v>-163.98568296000002</v>
      </c>
      <c r="D20" s="19">
        <v>0</v>
      </c>
    </row>
    <row r="21" spans="1:6" s="35" customFormat="1" ht="13.2" customHeight="1" x14ac:dyDescent="0.3">
      <c r="A21" s="92" t="s">
        <v>306</v>
      </c>
      <c r="B21" s="65">
        <v>-2.19552507</v>
      </c>
      <c r="C21" s="65">
        <v>-7.4182949000000002</v>
      </c>
      <c r="D21" s="467">
        <v>3.6650477800000001</v>
      </c>
    </row>
    <row r="22" spans="1:6" s="35" customFormat="1" ht="13.2" customHeight="1" x14ac:dyDescent="0.3">
      <c r="A22" s="83" t="s">
        <v>6</v>
      </c>
      <c r="B22" s="61">
        <v>18.006290530000033</v>
      </c>
      <c r="C22" s="61">
        <v>-554.13052271000004</v>
      </c>
      <c r="D22" s="533">
        <v>-696.11304574000008</v>
      </c>
    </row>
    <row r="23" spans="1:6" ht="13.2" customHeight="1" x14ac:dyDescent="0.3">
      <c r="A23" s="79" t="s">
        <v>273</v>
      </c>
      <c r="B23" s="80"/>
      <c r="C23" s="80"/>
      <c r="D23" s="532"/>
    </row>
    <row r="24" spans="1:6" ht="13.2" customHeight="1" x14ac:dyDescent="0.3">
      <c r="A24" s="91" t="s">
        <v>308</v>
      </c>
      <c r="B24" s="65">
        <v>-94.761488119999996</v>
      </c>
      <c r="C24" s="65">
        <v>-359.11516544</v>
      </c>
      <c r="D24" s="467">
        <v>-445.17150541999996</v>
      </c>
    </row>
    <row r="25" spans="1:6" ht="13.2" customHeight="1" x14ac:dyDescent="0.3">
      <c r="A25" s="91" t="s">
        <v>309</v>
      </c>
      <c r="B25" s="68">
        <v>51.764657080000006</v>
      </c>
      <c r="C25" s="68">
        <v>355.80915543000003</v>
      </c>
      <c r="D25" s="555">
        <v>431.83425160000002</v>
      </c>
    </row>
    <row r="26" spans="1:6" ht="13.2" customHeight="1" x14ac:dyDescent="0.3">
      <c r="A26" s="83" t="s">
        <v>6</v>
      </c>
      <c r="B26" s="65">
        <v>-42.996831039999989</v>
      </c>
      <c r="C26" s="65">
        <v>-3.3060100099999659</v>
      </c>
      <c r="D26" s="467">
        <v>-13.337253819999944</v>
      </c>
    </row>
    <row r="27" spans="1:6" ht="13.2" customHeight="1" x14ac:dyDescent="0.3">
      <c r="A27" s="79" t="s">
        <v>274</v>
      </c>
      <c r="B27" s="86">
        <v>47</v>
      </c>
      <c r="C27" s="86">
        <v>98</v>
      </c>
      <c r="D27" s="556">
        <v>151</v>
      </c>
    </row>
    <row r="28" spans="1:6" ht="13.2" customHeight="1" x14ac:dyDescent="0.3">
      <c r="A28" s="85" t="s">
        <v>310</v>
      </c>
      <c r="B28" s="95">
        <v>-64.613851919999973</v>
      </c>
      <c r="C28" s="95">
        <v>76.870811810000021</v>
      </c>
      <c r="D28" s="535">
        <v>-168.66490971999997</v>
      </c>
    </row>
    <row r="29" spans="1:6" s="1" customFormat="1" ht="13.2" customHeight="1" x14ac:dyDescent="0.2">
      <c r="A29" s="1" t="s">
        <v>17</v>
      </c>
    </row>
    <row r="30" spans="1:6" s="1" customFormat="1" ht="13.2" customHeight="1" x14ac:dyDescent="0.2">
      <c r="A30" s="559" t="s">
        <v>320</v>
      </c>
      <c r="B30" s="559"/>
      <c r="C30" s="559"/>
      <c r="D30" s="559"/>
      <c r="E30" s="559"/>
      <c r="F30" s="559"/>
    </row>
    <row r="31" spans="1:6" x14ac:dyDescent="0.3">
      <c r="A31" s="601"/>
      <c r="B31" s="601"/>
      <c r="C31" s="601"/>
      <c r="D31" s="601"/>
    </row>
    <row r="32" spans="1:6" x14ac:dyDescent="0.3">
      <c r="A32" s="601"/>
      <c r="B32" s="601"/>
      <c r="C32" s="601"/>
      <c r="D32" s="601"/>
    </row>
  </sheetData>
  <mergeCells count="4">
    <mergeCell ref="A2:D2"/>
    <mergeCell ref="A31:D31"/>
    <mergeCell ref="A32:D32"/>
    <mergeCell ref="A30:F30"/>
  </mergeCells>
  <hyperlinks>
    <hyperlink ref="A2:D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scale="67" orientation="portrait" verticalDpi="36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workbookViewId="0">
      <selection activeCell="G25" sqref="G25"/>
    </sheetView>
  </sheetViews>
  <sheetFormatPr defaultColWidth="9.33203125" defaultRowHeight="13.8" x14ac:dyDescent="0.3"/>
  <cols>
    <col min="1" max="1" width="72" style="34" customWidth="1"/>
    <col min="2" max="3" width="10.6640625" style="34" customWidth="1"/>
    <col min="4" max="16384" width="9.33203125" style="34"/>
  </cols>
  <sheetData>
    <row r="1" spans="1:3" ht="13.2" customHeight="1" x14ac:dyDescent="0.3"/>
    <row r="2" spans="1:3" ht="39" customHeight="1" x14ac:dyDescent="0.3">
      <c r="A2" s="565" t="s">
        <v>490</v>
      </c>
      <c r="B2" s="565"/>
      <c r="C2" s="565"/>
    </row>
    <row r="4" spans="1:3" ht="13.2" customHeight="1" x14ac:dyDescent="0.3">
      <c r="A4" s="98"/>
      <c r="B4" s="89">
        <v>2019</v>
      </c>
      <c r="C4" s="96">
        <v>2020</v>
      </c>
    </row>
    <row r="5" spans="1:3" ht="13.2" customHeight="1" x14ac:dyDescent="0.3">
      <c r="A5" s="75"/>
      <c r="B5" s="76" t="s">
        <v>146</v>
      </c>
      <c r="C5" s="77" t="s">
        <v>146</v>
      </c>
    </row>
    <row r="6" spans="1:3" ht="13.2" customHeight="1" x14ac:dyDescent="0.3">
      <c r="A6" s="99" t="s">
        <v>374</v>
      </c>
      <c r="B6" s="100">
        <v>1693</v>
      </c>
      <c r="C6" s="101">
        <v>-87</v>
      </c>
    </row>
    <row r="7" spans="1:3" s="35" customFormat="1" ht="13.2" customHeight="1" x14ac:dyDescent="0.3">
      <c r="A7" s="91" t="s">
        <v>161</v>
      </c>
      <c r="B7" s="102"/>
      <c r="C7" s="103"/>
    </row>
    <row r="8" spans="1:3" s="35" customFormat="1" ht="13.2" customHeight="1" x14ac:dyDescent="0.3">
      <c r="A8" s="104" t="s">
        <v>162</v>
      </c>
      <c r="B8" s="105"/>
      <c r="C8" s="103"/>
    </row>
    <row r="9" spans="1:3" s="35" customFormat="1" ht="13.2" customHeight="1" x14ac:dyDescent="0.3">
      <c r="A9" s="106" t="s">
        <v>163</v>
      </c>
      <c r="B9" s="65">
        <v>-396</v>
      </c>
      <c r="C9" s="113">
        <v>22</v>
      </c>
    </row>
    <row r="10" spans="1:3" s="35" customFormat="1" ht="13.2" customHeight="1" x14ac:dyDescent="0.3">
      <c r="A10" s="106" t="s">
        <v>164</v>
      </c>
      <c r="B10" s="65">
        <v>-187</v>
      </c>
      <c r="C10" s="113">
        <v>-139</v>
      </c>
    </row>
    <row r="11" spans="1:3" s="35" customFormat="1" ht="13.2" customHeight="1" x14ac:dyDescent="0.3">
      <c r="A11" s="106" t="s">
        <v>165</v>
      </c>
      <c r="B11" s="65">
        <v>-12</v>
      </c>
      <c r="C11" s="113">
        <v>-11</v>
      </c>
    </row>
    <row r="12" spans="1:3" s="35" customFormat="1" ht="13.2" customHeight="1" x14ac:dyDescent="0.3">
      <c r="A12" s="106" t="s">
        <v>166</v>
      </c>
      <c r="B12" s="65">
        <v>242</v>
      </c>
      <c r="C12" s="113">
        <v>-60</v>
      </c>
    </row>
    <row r="13" spans="1:3" s="35" customFormat="1" ht="13.2" customHeight="1" x14ac:dyDescent="0.3">
      <c r="A13" s="106" t="s">
        <v>167</v>
      </c>
      <c r="B13" s="65">
        <v>-509</v>
      </c>
      <c r="C13" s="113">
        <v>-181</v>
      </c>
    </row>
    <row r="14" spans="1:3" s="35" customFormat="1" ht="13.2" customHeight="1" x14ac:dyDescent="0.3">
      <c r="A14" s="106" t="s">
        <v>168</v>
      </c>
      <c r="B14" s="65">
        <v>70</v>
      </c>
      <c r="C14" s="113">
        <v>50</v>
      </c>
    </row>
    <row r="15" spans="1:3" s="35" customFormat="1" ht="13.2" customHeight="1" x14ac:dyDescent="0.3">
      <c r="A15" s="106" t="s">
        <v>169</v>
      </c>
      <c r="B15" s="65">
        <v>-284</v>
      </c>
      <c r="C15" s="113">
        <v>-225</v>
      </c>
    </row>
    <row r="16" spans="1:3" s="35" customFormat="1" ht="13.2" customHeight="1" x14ac:dyDescent="0.3">
      <c r="A16" s="106" t="s">
        <v>170</v>
      </c>
      <c r="B16" s="65">
        <v>-833</v>
      </c>
      <c r="C16" s="113">
        <v>170</v>
      </c>
    </row>
    <row r="17" spans="1:6" s="35" customFormat="1" ht="13.2" customHeight="1" x14ac:dyDescent="0.3">
      <c r="A17" s="106" t="s">
        <v>375</v>
      </c>
      <c r="B17" s="65">
        <v>-392</v>
      </c>
      <c r="C17" s="115">
        <v>358.95299999999997</v>
      </c>
    </row>
    <row r="18" spans="1:6" s="35" customFormat="1" ht="13.2" customHeight="1" x14ac:dyDescent="0.3">
      <c r="A18" s="83"/>
      <c r="B18" s="105"/>
      <c r="C18" s="113"/>
    </row>
    <row r="19" spans="1:6" ht="13.2" customHeight="1" x14ac:dyDescent="0.3">
      <c r="A19" s="99" t="s">
        <v>171</v>
      </c>
      <c r="B19" s="97">
        <v>-608</v>
      </c>
      <c r="C19" s="114">
        <v>-102.04700000000003</v>
      </c>
    </row>
    <row r="20" spans="1:6" ht="13.2" customHeight="1" x14ac:dyDescent="0.3">
      <c r="A20" s="104" t="s">
        <v>172</v>
      </c>
      <c r="B20" s="105">
        <v>-141</v>
      </c>
      <c r="C20" s="115">
        <v>-92.539000000000001</v>
      </c>
      <c r="F20" s="65"/>
    </row>
    <row r="21" spans="1:6" ht="13.2" customHeight="1" x14ac:dyDescent="0.3">
      <c r="A21" s="99" t="s">
        <v>376</v>
      </c>
      <c r="B21" s="108">
        <v>702</v>
      </c>
      <c r="C21" s="109">
        <v>349.88799999999998</v>
      </c>
    </row>
    <row r="22" spans="1:6" ht="13.2" customHeight="1" x14ac:dyDescent="0.3">
      <c r="A22" s="104" t="s">
        <v>173</v>
      </c>
      <c r="B22" s="105">
        <v>155</v>
      </c>
      <c r="C22" s="107">
        <v>71.712139999999991</v>
      </c>
    </row>
    <row r="23" spans="1:6" ht="13.2" customHeight="1" x14ac:dyDescent="0.3">
      <c r="A23" s="110" t="s">
        <v>174</v>
      </c>
      <c r="B23" s="111">
        <v>0.22079772079772081</v>
      </c>
      <c r="C23" s="112">
        <v>0.20495741494421071</v>
      </c>
    </row>
    <row r="24" spans="1:6" s="1" customFormat="1" ht="13.2" customHeight="1" x14ac:dyDescent="0.2">
      <c r="A24" s="1" t="s">
        <v>17</v>
      </c>
    </row>
    <row r="25" spans="1:6" s="1" customFormat="1" ht="13.2" customHeight="1" x14ac:dyDescent="0.2">
      <c r="A25" s="559" t="s">
        <v>408</v>
      </c>
      <c r="B25" s="559"/>
      <c r="C25" s="559"/>
    </row>
    <row r="26" spans="1:6" s="1" customFormat="1" ht="26.1" customHeight="1" x14ac:dyDescent="0.2">
      <c r="A26" s="581" t="s">
        <v>409</v>
      </c>
      <c r="B26" s="581"/>
      <c r="C26" s="581"/>
    </row>
    <row r="27" spans="1:6" s="1" customFormat="1" ht="52.2" customHeight="1" x14ac:dyDescent="0.2">
      <c r="A27" s="559" t="s">
        <v>410</v>
      </c>
      <c r="B27" s="559"/>
      <c r="C27" s="559"/>
    </row>
    <row r="28" spans="1:6" s="1" customFormat="1" ht="13.2" customHeight="1" x14ac:dyDescent="0.2"/>
    <row r="29" spans="1:6" s="1" customFormat="1" ht="13.2" customHeight="1" x14ac:dyDescent="0.2"/>
    <row r="30" spans="1:6" s="1" customFormat="1" ht="13.2" customHeight="1" x14ac:dyDescent="0.2"/>
    <row r="31" spans="1:6" s="1" customFormat="1" ht="13.2" customHeight="1" x14ac:dyDescent="0.2"/>
  </sheetData>
  <mergeCells count="4">
    <mergeCell ref="A2:C2"/>
    <mergeCell ref="A25:C25"/>
    <mergeCell ref="A26:C26"/>
    <mergeCell ref="A27:C27"/>
  </mergeCells>
  <hyperlinks>
    <hyperlink ref="A2:C2" location="Índice!A1" display="Tabela 52 - Aproximação ao montante total de imposto a pagar ao Estado, em sede de IRC, por referência aos exercícios de 2016 e 2017 na base de valores estimados para a matéria coletável, reconstituída a partir do resultado antes de impostos e das variaçõ"/>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showGridLines="0" workbookViewId="0">
      <selection activeCell="G25" sqref="G25"/>
    </sheetView>
  </sheetViews>
  <sheetFormatPr defaultColWidth="9.33203125" defaultRowHeight="14.4" x14ac:dyDescent="0.3"/>
  <cols>
    <col min="1" max="1" width="72" style="2" customWidth="1"/>
    <col min="2" max="3" width="10.6640625" style="2" customWidth="1"/>
    <col min="4" max="16384" width="9.33203125" style="2"/>
  </cols>
  <sheetData>
    <row r="1" spans="1:6" s="34" customFormat="1" ht="13.2" customHeight="1" x14ac:dyDescent="0.3"/>
    <row r="2" spans="1:6" s="34" customFormat="1" ht="26.1" customHeight="1" x14ac:dyDescent="0.3">
      <c r="A2" s="565" t="s">
        <v>491</v>
      </c>
      <c r="B2" s="565"/>
      <c r="C2" s="565"/>
    </row>
    <row r="3" spans="1:6" s="34" customFormat="1" ht="13.2" customHeight="1" x14ac:dyDescent="0.3"/>
    <row r="4" spans="1:6" s="34" customFormat="1" ht="13.2" customHeight="1" x14ac:dyDescent="0.3">
      <c r="A4" s="472"/>
      <c r="B4" s="473">
        <v>2019</v>
      </c>
      <c r="C4" s="473">
        <v>2020</v>
      </c>
    </row>
    <row r="5" spans="1:6" s="34" customFormat="1" ht="13.2" customHeight="1" x14ac:dyDescent="0.3">
      <c r="A5" s="75"/>
      <c r="B5" s="474" t="s">
        <v>146</v>
      </c>
      <c r="C5" s="475" t="s">
        <v>146</v>
      </c>
    </row>
    <row r="6" spans="1:6" s="35" customFormat="1" ht="26.1" customHeight="1" x14ac:dyDescent="0.3">
      <c r="A6" s="92" t="s">
        <v>175</v>
      </c>
      <c r="B6" s="476">
        <v>8</v>
      </c>
      <c r="C6" s="107">
        <v>13.452999999999999</v>
      </c>
    </row>
    <row r="7" spans="1:6" s="35" customFormat="1" ht="13.2" customHeight="1" x14ac:dyDescent="0.3">
      <c r="A7" s="92" t="s">
        <v>176</v>
      </c>
      <c r="B7" s="476">
        <v>11</v>
      </c>
      <c r="C7" s="107">
        <v>9.3469999999999995</v>
      </c>
    </row>
    <row r="8" spans="1:6" s="35" customFormat="1" ht="13.2" customHeight="1" x14ac:dyDescent="0.3">
      <c r="A8" s="92" t="s">
        <v>411</v>
      </c>
      <c r="B8" s="476">
        <v>50</v>
      </c>
      <c r="C8" s="107">
        <v>36.302999999999997</v>
      </c>
    </row>
    <row r="9" spans="1:6" s="34" customFormat="1" ht="26.1" customHeight="1" x14ac:dyDescent="0.3">
      <c r="A9" s="110" t="s">
        <v>177</v>
      </c>
      <c r="B9" s="477">
        <v>69</v>
      </c>
      <c r="C9" s="478">
        <v>59.102999999999994</v>
      </c>
    </row>
    <row r="10" spans="1:6" s="1" customFormat="1" ht="13.2" customHeight="1" x14ac:dyDescent="0.2">
      <c r="A10" s="1" t="s">
        <v>17</v>
      </c>
    </row>
    <row r="11" spans="1:6" s="1" customFormat="1" ht="13.2" customHeight="1" x14ac:dyDescent="0.2">
      <c r="A11" s="33" t="s">
        <v>322</v>
      </c>
      <c r="B11" s="33"/>
      <c r="C11" s="33"/>
      <c r="D11" s="33"/>
      <c r="E11" s="33"/>
      <c r="F11" s="33"/>
    </row>
    <row r="12" spans="1:6" s="1" customFormat="1" ht="26.1" customHeight="1" x14ac:dyDescent="0.2">
      <c r="A12" s="559" t="s">
        <v>206</v>
      </c>
      <c r="B12" s="559"/>
      <c r="C12" s="559"/>
    </row>
  </sheetData>
  <mergeCells count="2">
    <mergeCell ref="A2:C2"/>
    <mergeCell ref="A12:C12"/>
  </mergeCells>
  <hyperlinks>
    <hyperlink ref="A2:C2" location="Índice!A1" display="Tabela 53 - Aproximação ao montante de derramas, tributações autónomas e imposto sobre o rendimento suportado no estrangeiro (2016-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workbookViewId="0">
      <selection activeCell="G25" sqref="G25"/>
    </sheetView>
  </sheetViews>
  <sheetFormatPr defaultColWidth="9.33203125" defaultRowHeight="14.4" x14ac:dyDescent="0.3"/>
  <cols>
    <col min="1" max="1" width="72" style="2" customWidth="1"/>
    <col min="2" max="3" width="10.6640625" style="2" customWidth="1"/>
    <col min="4" max="16384" width="9.33203125" style="2"/>
  </cols>
  <sheetData>
    <row r="1" spans="1:3" s="34" customFormat="1" ht="13.2" customHeight="1" x14ac:dyDescent="0.3"/>
    <row r="2" spans="1:3" s="34" customFormat="1" ht="13.2" customHeight="1" x14ac:dyDescent="0.3">
      <c r="A2" s="565" t="s">
        <v>495</v>
      </c>
      <c r="B2" s="565"/>
      <c r="C2" s="565"/>
    </row>
    <row r="3" spans="1:3" s="34" customFormat="1" ht="13.2" customHeight="1" x14ac:dyDescent="0.3"/>
    <row r="4" spans="1:3" s="34" customFormat="1" ht="13.2" customHeight="1" x14ac:dyDescent="0.3">
      <c r="A4" s="98"/>
      <c r="B4" s="90">
        <v>2019</v>
      </c>
      <c r="C4" s="96">
        <v>2020</v>
      </c>
    </row>
    <row r="5" spans="1:3" s="34" customFormat="1" ht="13.2" customHeight="1" x14ac:dyDescent="0.3">
      <c r="A5" s="75"/>
      <c r="B5" s="474" t="s">
        <v>146</v>
      </c>
      <c r="C5" s="475" t="s">
        <v>146</v>
      </c>
    </row>
    <row r="6" spans="1:3" s="34" customFormat="1" ht="13.2" customHeight="1" x14ac:dyDescent="0.3">
      <c r="A6" s="99" t="s">
        <v>318</v>
      </c>
      <c r="B6" s="479"/>
      <c r="C6" s="101"/>
    </row>
    <row r="7" spans="1:3" s="35" customFormat="1" ht="13.2" customHeight="1" x14ac:dyDescent="0.3">
      <c r="A7" s="92" t="s">
        <v>412</v>
      </c>
      <c r="B7" s="480">
        <v>250.42039065789481</v>
      </c>
      <c r="C7" s="107">
        <v>253.96571</v>
      </c>
    </row>
    <row r="8" spans="1:3" s="35" customFormat="1" ht="13.2" customHeight="1" x14ac:dyDescent="0.3">
      <c r="A8" s="92" t="s">
        <v>492</v>
      </c>
      <c r="B8" s="480">
        <v>156.23756072999998</v>
      </c>
      <c r="C8" s="107">
        <v>152.834</v>
      </c>
    </row>
    <row r="9" spans="1:3" s="35" customFormat="1" ht="13.2" customHeight="1" x14ac:dyDescent="0.3">
      <c r="A9" s="92" t="s">
        <v>493</v>
      </c>
      <c r="B9" s="480">
        <v>0</v>
      </c>
      <c r="C9" s="107">
        <v>27.821650000000002</v>
      </c>
    </row>
    <row r="10" spans="1:3" s="35" customFormat="1" ht="13.2" customHeight="1" x14ac:dyDescent="0.3">
      <c r="A10" s="92" t="s">
        <v>494</v>
      </c>
      <c r="B10" s="481">
        <v>175.11572292</v>
      </c>
      <c r="C10" s="482">
        <v>173.68873000000002</v>
      </c>
    </row>
    <row r="11" spans="1:3" s="35" customFormat="1" ht="13.2" customHeight="1" x14ac:dyDescent="0.3">
      <c r="A11" s="83" t="s">
        <v>6</v>
      </c>
      <c r="B11" s="480">
        <v>581.77367430789479</v>
      </c>
      <c r="C11" s="107">
        <v>608.31008999999995</v>
      </c>
    </row>
    <row r="12" spans="1:3" s="35" customFormat="1" ht="13.2" customHeight="1" x14ac:dyDescent="0.3">
      <c r="A12" s="99" t="s">
        <v>319</v>
      </c>
      <c r="B12" s="483"/>
      <c r="C12" s="101"/>
    </row>
    <row r="13" spans="1:3" s="35" customFormat="1" ht="13.2" customHeight="1" x14ac:dyDescent="0.3">
      <c r="A13" s="92" t="s">
        <v>178</v>
      </c>
      <c r="B13" s="480">
        <v>278.87304687</v>
      </c>
      <c r="C13" s="107">
        <v>280.93966000000006</v>
      </c>
    </row>
    <row r="14" spans="1:3" s="35" customFormat="1" ht="13.2" customHeight="1" x14ac:dyDescent="0.3">
      <c r="A14" s="92" t="s">
        <v>179</v>
      </c>
      <c r="B14" s="480">
        <v>369.15605796</v>
      </c>
      <c r="C14" s="107">
        <v>478.09500000000003</v>
      </c>
    </row>
    <row r="15" spans="1:3" s="35" customFormat="1" ht="13.2" customHeight="1" x14ac:dyDescent="0.3">
      <c r="A15" s="92" t="s">
        <v>180</v>
      </c>
      <c r="B15" s="481">
        <v>97.979373469999985</v>
      </c>
      <c r="C15" s="482">
        <v>102.51456168</v>
      </c>
    </row>
    <row r="16" spans="1:3" s="35" customFormat="1" ht="13.2" customHeight="1" x14ac:dyDescent="0.3">
      <c r="A16" s="83" t="s">
        <v>6</v>
      </c>
      <c r="B16" s="480">
        <v>746.00847829999998</v>
      </c>
      <c r="C16" s="107">
        <v>861.54922168000007</v>
      </c>
    </row>
    <row r="17" spans="1:6" s="34" customFormat="1" ht="13.2" customHeight="1" x14ac:dyDescent="0.3">
      <c r="A17" s="110" t="s">
        <v>6</v>
      </c>
      <c r="B17" s="484">
        <v>1327.7821526078947</v>
      </c>
      <c r="C17" s="478">
        <v>1469.85931168</v>
      </c>
    </row>
    <row r="18" spans="1:6" s="1" customFormat="1" ht="13.2" customHeight="1" x14ac:dyDescent="0.2">
      <c r="A18" s="1" t="s">
        <v>17</v>
      </c>
    </row>
    <row r="19" spans="1:6" s="1" customFormat="1" ht="13.2" customHeight="1" x14ac:dyDescent="0.2">
      <c r="A19" s="559" t="s">
        <v>322</v>
      </c>
      <c r="B19" s="559"/>
      <c r="C19" s="559"/>
      <c r="D19" s="559"/>
      <c r="E19" s="559"/>
      <c r="F19" s="559"/>
    </row>
    <row r="20" spans="1:6" s="1" customFormat="1" ht="13.2" customHeight="1" x14ac:dyDescent="0.2">
      <c r="A20" s="559" t="s">
        <v>207</v>
      </c>
      <c r="B20" s="559"/>
      <c r="C20" s="559"/>
    </row>
  </sheetData>
  <mergeCells count="3">
    <mergeCell ref="A2:C2"/>
    <mergeCell ref="A20:C20"/>
    <mergeCell ref="A19:F19"/>
  </mergeCells>
  <hyperlinks>
    <hyperlink ref="A2:C2" location="Índice!A1" display="Tabela 54 - Carga fiscal e parafiscal (2016-2017)"/>
  </hyperlinks>
  <pageMargins left="0.70866141732283472" right="0.70866141732283472" top="0.74803149606299213" bottom="0.74803149606299213" header="0.31496062992125984" footer="0.31496062992125984"/>
  <pageSetup paperSize="9" scale="71" orientation="portrait" verticalDpi="36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showGridLines="0" workbookViewId="0">
      <selection activeCell="G25" sqref="G25"/>
    </sheetView>
  </sheetViews>
  <sheetFormatPr defaultColWidth="9.33203125" defaultRowHeight="13.8" x14ac:dyDescent="0.3"/>
  <cols>
    <col min="1" max="1" width="60.33203125" style="34" customWidth="1"/>
    <col min="2" max="3" width="10.6640625" style="34" customWidth="1"/>
    <col min="4" max="16384" width="9.33203125" style="34"/>
  </cols>
  <sheetData>
    <row r="1" spans="1:4" ht="13.2" customHeight="1" x14ac:dyDescent="0.3"/>
    <row r="2" spans="1:4" ht="13.2" customHeight="1" x14ac:dyDescent="0.3">
      <c r="A2" s="565" t="s">
        <v>512</v>
      </c>
      <c r="B2" s="565"/>
      <c r="C2" s="565"/>
      <c r="D2" s="565"/>
    </row>
    <row r="3" spans="1:4" ht="13.2" customHeight="1" x14ac:dyDescent="0.3"/>
    <row r="4" spans="1:4" ht="13.2" customHeight="1" x14ac:dyDescent="0.3">
      <c r="A4" s="74"/>
      <c r="B4" s="89">
        <v>2018</v>
      </c>
      <c r="C4" s="89">
        <v>2019</v>
      </c>
      <c r="D4" s="96">
        <v>2020</v>
      </c>
    </row>
    <row r="5" spans="1:4" ht="13.2" customHeight="1" x14ac:dyDescent="0.3">
      <c r="A5" s="79" t="s">
        <v>181</v>
      </c>
      <c r="B5" s="116"/>
      <c r="C5" s="116"/>
      <c r="D5" s="117"/>
    </row>
    <row r="6" spans="1:4" s="35" customFormat="1" ht="13.2" customHeight="1" x14ac:dyDescent="0.3">
      <c r="A6" s="92" t="s">
        <v>377</v>
      </c>
      <c r="B6" s="118">
        <v>346412</v>
      </c>
      <c r="C6" s="118">
        <v>353123</v>
      </c>
      <c r="D6" s="536">
        <v>372317</v>
      </c>
    </row>
    <row r="7" spans="1:4" s="35" customFormat="1" ht="13.2" customHeight="1" x14ac:dyDescent="0.3">
      <c r="A7" s="79" t="s">
        <v>182</v>
      </c>
      <c r="B7" s="119"/>
      <c r="C7" s="119"/>
      <c r="D7" s="537"/>
    </row>
    <row r="8" spans="1:4" s="35" customFormat="1" ht="13.2" customHeight="1" x14ac:dyDescent="0.3">
      <c r="A8" s="120" t="s">
        <v>183</v>
      </c>
      <c r="B8" s="118">
        <v>25262</v>
      </c>
      <c r="C8" s="118">
        <v>27044</v>
      </c>
      <c r="D8" s="536">
        <v>27763</v>
      </c>
    </row>
    <row r="9" spans="1:4" s="35" customFormat="1" ht="13.2" customHeight="1" x14ac:dyDescent="0.3">
      <c r="A9" s="92" t="s">
        <v>378</v>
      </c>
      <c r="B9" s="118">
        <v>26580</v>
      </c>
      <c r="C9" s="118">
        <v>29069</v>
      </c>
      <c r="D9" s="536">
        <v>29813</v>
      </c>
    </row>
    <row r="10" spans="1:4" s="35" customFormat="1" ht="13.2" customHeight="1" x14ac:dyDescent="0.3">
      <c r="A10" s="92" t="s">
        <v>379</v>
      </c>
      <c r="B10" s="121">
        <v>2237</v>
      </c>
      <c r="C10" s="121">
        <v>2774</v>
      </c>
      <c r="D10" s="538">
        <v>2787</v>
      </c>
    </row>
    <row r="11" spans="1:4" s="35" customFormat="1" ht="13.2" customHeight="1" x14ac:dyDescent="0.3">
      <c r="A11" s="83" t="s">
        <v>184</v>
      </c>
      <c r="B11" s="118">
        <v>28817</v>
      </c>
      <c r="C11" s="118">
        <v>31843</v>
      </c>
      <c r="D11" s="536">
        <v>32600</v>
      </c>
    </row>
    <row r="12" spans="1:4" s="35" customFormat="1" ht="13.2" customHeight="1" x14ac:dyDescent="0.3">
      <c r="A12" s="79" t="s">
        <v>185</v>
      </c>
      <c r="B12" s="122"/>
      <c r="C12" s="122"/>
      <c r="D12" s="539"/>
    </row>
    <row r="13" spans="1:4" s="35" customFormat="1" ht="13.2" customHeight="1" x14ac:dyDescent="0.3">
      <c r="A13" s="123" t="s">
        <v>186</v>
      </c>
      <c r="B13" s="118">
        <v>165906</v>
      </c>
      <c r="C13" s="118">
        <v>155773</v>
      </c>
      <c r="D13" s="536">
        <v>159537</v>
      </c>
    </row>
    <row r="14" spans="1:4" s="35" customFormat="1" ht="13.2" customHeight="1" x14ac:dyDescent="0.3">
      <c r="A14" s="123" t="s">
        <v>187</v>
      </c>
      <c r="B14" s="118">
        <v>4569</v>
      </c>
      <c r="C14" s="118">
        <v>5421</v>
      </c>
      <c r="D14" s="536">
        <v>5917</v>
      </c>
    </row>
    <row r="15" spans="1:4" s="35" customFormat="1" ht="13.2" customHeight="1" x14ac:dyDescent="0.3">
      <c r="A15" s="92" t="s">
        <v>188</v>
      </c>
      <c r="B15" s="118">
        <v>15043</v>
      </c>
      <c r="C15" s="118">
        <v>15501</v>
      </c>
      <c r="D15" s="536">
        <v>15217</v>
      </c>
    </row>
    <row r="16" spans="1:4" s="35" customFormat="1" ht="13.2" customHeight="1" x14ac:dyDescent="0.3">
      <c r="A16" s="91" t="s">
        <v>189</v>
      </c>
      <c r="B16" s="118">
        <v>618</v>
      </c>
      <c r="C16" s="118">
        <v>408</v>
      </c>
      <c r="D16" s="536">
        <v>372</v>
      </c>
    </row>
    <row r="17" spans="1:6" s="35" customFormat="1" ht="13.2" customHeight="1" x14ac:dyDescent="0.3">
      <c r="A17" s="92" t="s">
        <v>149</v>
      </c>
      <c r="B17" s="121">
        <v>1650</v>
      </c>
      <c r="C17" s="124">
        <v>788</v>
      </c>
      <c r="D17" s="540">
        <v>1312</v>
      </c>
    </row>
    <row r="18" spans="1:6" s="35" customFormat="1" ht="13.2" customHeight="1" x14ac:dyDescent="0.3">
      <c r="A18" s="84" t="s">
        <v>190</v>
      </c>
      <c r="B18" s="118">
        <v>187786</v>
      </c>
      <c r="C18" s="118">
        <v>177891</v>
      </c>
      <c r="D18" s="536">
        <v>182355</v>
      </c>
    </row>
    <row r="19" spans="1:6" ht="13.2" customHeight="1" x14ac:dyDescent="0.3">
      <c r="A19" s="79" t="s">
        <v>380</v>
      </c>
      <c r="B19" s="125"/>
      <c r="C19" s="125"/>
      <c r="D19" s="541"/>
    </row>
    <row r="20" spans="1:6" ht="13.2" customHeight="1" x14ac:dyDescent="0.3">
      <c r="A20" s="92" t="s">
        <v>218</v>
      </c>
      <c r="B20" s="250">
        <v>0.13452547048235758</v>
      </c>
      <c r="C20" s="250">
        <v>0.15202567864591238</v>
      </c>
      <c r="D20" s="251">
        <v>0.15224699075978174</v>
      </c>
      <c r="F20" s="275"/>
    </row>
    <row r="21" spans="1:6" ht="13.2" customHeight="1" x14ac:dyDescent="0.3">
      <c r="A21" s="92" t="s">
        <v>219</v>
      </c>
      <c r="B21" s="250">
        <v>0.14154409806907864</v>
      </c>
      <c r="C21" s="250">
        <v>0.16340905385882365</v>
      </c>
      <c r="D21" s="251">
        <v>0.16348879932000768</v>
      </c>
    </row>
    <row r="22" spans="1:6" ht="13.2" customHeight="1" x14ac:dyDescent="0.3">
      <c r="A22" s="126" t="s">
        <v>220</v>
      </c>
      <c r="B22" s="542">
        <v>0.15345659420830093</v>
      </c>
      <c r="C22" s="542">
        <v>0.17900287254554756</v>
      </c>
      <c r="D22" s="543">
        <v>0.17877217515286117</v>
      </c>
    </row>
    <row r="23" spans="1:6" ht="13.2" customHeight="1" x14ac:dyDescent="0.3">
      <c r="A23" s="1" t="s">
        <v>17</v>
      </c>
      <c r="B23" s="1"/>
      <c r="C23" s="1"/>
      <c r="D23" s="1"/>
      <c r="E23" s="1"/>
      <c r="F23" s="1"/>
    </row>
    <row r="24" spans="1:6" ht="13.2" customHeight="1" x14ac:dyDescent="0.3">
      <c r="A24" s="559" t="s">
        <v>323</v>
      </c>
      <c r="B24" s="559"/>
      <c r="C24" s="559"/>
      <c r="D24" s="559"/>
      <c r="E24" s="559"/>
      <c r="F24" s="559"/>
    </row>
    <row r="25" spans="1:6" ht="13.2" customHeight="1" x14ac:dyDescent="0.3">
      <c r="A25" s="581" t="s">
        <v>208</v>
      </c>
      <c r="B25" s="581"/>
      <c r="C25" s="581"/>
      <c r="D25" s="1"/>
      <c r="E25" s="1"/>
      <c r="F25" s="1"/>
    </row>
    <row r="26" spans="1:6" ht="13.2" customHeight="1" x14ac:dyDescent="0.3">
      <c r="A26" s="581" t="s">
        <v>209</v>
      </c>
      <c r="B26" s="581"/>
      <c r="C26" s="581"/>
      <c r="D26" s="1"/>
      <c r="E26" s="1"/>
      <c r="F26" s="1"/>
    </row>
  </sheetData>
  <mergeCells count="4">
    <mergeCell ref="A26:C26"/>
    <mergeCell ref="A25:C25"/>
    <mergeCell ref="A24:F24"/>
    <mergeCell ref="A2:D2"/>
  </mergeCells>
  <hyperlinks>
    <hyperlink ref="A2:C2" location="Índice!A1" display="Tabela 55 - Adequação dos fundos próprios, a 31 de dezembro (2016-2017)"/>
  </hyperlinks>
  <pageMargins left="0.70866141732283472" right="0.70866141732283472" top="0.74803149606299213" bottom="0.74803149606299213" header="0.31496062992125984" footer="0.31496062992125984"/>
  <pageSetup paperSize="9" scale="79" orientation="portrait" verticalDpi="36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showGridLines="0" workbookViewId="0">
      <selection activeCell="G25" sqref="G25"/>
    </sheetView>
  </sheetViews>
  <sheetFormatPr defaultRowHeight="14.4" x14ac:dyDescent="0.3"/>
  <cols>
    <col min="1" max="1" width="55.33203125" customWidth="1"/>
    <col min="2" max="2" width="10.6640625" customWidth="1"/>
  </cols>
  <sheetData>
    <row r="1" spans="1:4" s="34" customFormat="1" ht="13.2" customHeight="1" x14ac:dyDescent="0.3"/>
    <row r="2" spans="1:4" s="34" customFormat="1" ht="13.2" customHeight="1" x14ac:dyDescent="0.3">
      <c r="A2" s="565" t="s">
        <v>496</v>
      </c>
      <c r="B2" s="565"/>
      <c r="C2" s="565"/>
      <c r="D2" s="565"/>
    </row>
    <row r="3" spans="1:4" s="34" customFormat="1" ht="13.2" customHeight="1" x14ac:dyDescent="0.3"/>
    <row r="4" spans="1:4" s="34" customFormat="1" ht="13.2" customHeight="1" x14ac:dyDescent="0.3">
      <c r="A4" s="11"/>
      <c r="B4" s="485">
        <v>2018</v>
      </c>
      <c r="C4" s="485">
        <v>2019</v>
      </c>
      <c r="D4" s="531">
        <v>2020</v>
      </c>
    </row>
    <row r="5" spans="1:4" s="34" customFormat="1" ht="13.2" customHeight="1" x14ac:dyDescent="0.3">
      <c r="A5" s="128"/>
      <c r="B5" s="76" t="s">
        <v>146</v>
      </c>
      <c r="C5" s="76" t="s">
        <v>146</v>
      </c>
      <c r="D5" s="77" t="s">
        <v>146</v>
      </c>
    </row>
    <row r="6" spans="1:4" s="34" customFormat="1" ht="13.2" customHeight="1" x14ac:dyDescent="0.3">
      <c r="A6" s="129" t="s">
        <v>381</v>
      </c>
      <c r="B6" s="130"/>
      <c r="C6" s="130"/>
      <c r="D6" s="131"/>
    </row>
    <row r="7" spans="1:4" s="34" customFormat="1" ht="13.2" customHeight="1" x14ac:dyDescent="0.3">
      <c r="A7" s="64" t="s">
        <v>21</v>
      </c>
      <c r="B7" s="132">
        <v>3857</v>
      </c>
      <c r="C7" s="132">
        <v>3914</v>
      </c>
      <c r="D7" s="133">
        <v>3744</v>
      </c>
    </row>
    <row r="8" spans="1:4" s="34" customFormat="1" ht="13.2" customHeight="1" x14ac:dyDescent="0.3">
      <c r="A8" s="129" t="s">
        <v>199</v>
      </c>
      <c r="B8" s="15"/>
      <c r="C8" s="15"/>
      <c r="D8" s="16"/>
    </row>
    <row r="9" spans="1:4" s="34" customFormat="1" ht="13.2" customHeight="1" x14ac:dyDescent="0.3">
      <c r="A9" s="64" t="s">
        <v>21</v>
      </c>
      <c r="B9" s="53">
        <v>7152</v>
      </c>
      <c r="C9" s="53">
        <v>6808</v>
      </c>
      <c r="D9" s="544">
        <v>6226</v>
      </c>
    </row>
    <row r="10" spans="1:4" s="34" customFormat="1" ht="13.2" customHeight="1" x14ac:dyDescent="0.3">
      <c r="A10" s="134" t="s">
        <v>221</v>
      </c>
      <c r="B10" s="15"/>
      <c r="C10" s="15"/>
      <c r="D10" s="16"/>
    </row>
    <row r="11" spans="1:4" s="34" customFormat="1" ht="13.2" customHeight="1" x14ac:dyDescent="0.3">
      <c r="A11" s="135" t="s">
        <v>6</v>
      </c>
      <c r="B11" s="136">
        <f>+B7/B9</f>
        <v>0.53928970917225949</v>
      </c>
      <c r="C11" s="136">
        <f>+C7/C9</f>
        <v>0.57491186839012931</v>
      </c>
      <c r="D11" s="545">
        <f>+D7/D9</f>
        <v>0.60134918085448119</v>
      </c>
    </row>
    <row r="12" spans="1:4" ht="13.2" customHeight="1" x14ac:dyDescent="0.3">
      <c r="A12" s="1" t="s">
        <v>17</v>
      </c>
      <c r="B12" s="1"/>
    </row>
    <row r="13" spans="1:4" ht="13.2" customHeight="1" x14ac:dyDescent="0.3">
      <c r="A13" s="559" t="s">
        <v>320</v>
      </c>
      <c r="B13" s="559"/>
      <c r="C13" s="559"/>
      <c r="D13" s="559"/>
    </row>
    <row r="14" spans="1:4" x14ac:dyDescent="0.3">
      <c r="A14" s="1"/>
      <c r="B14" s="1"/>
    </row>
    <row r="15" spans="1:4" x14ac:dyDescent="0.3">
      <c r="A15" s="602"/>
      <c r="B15" s="602"/>
    </row>
  </sheetData>
  <mergeCells count="3">
    <mergeCell ref="A15:B15"/>
    <mergeCell ref="A13:D13"/>
    <mergeCell ref="A2:D2"/>
  </mergeCells>
  <hyperlinks>
    <hyperlink ref="A2:B2" location="Índice!A1" display="Tabela 41 - Composição e evolução da estrutura de capitais próprios, a 31 de dezembro (2014-2017)"/>
  </hyperlinks>
  <pageMargins left="0.70866141732283472" right="0.70866141732283472" top="0.74803149606299213" bottom="0.74803149606299213" header="0.31496062992125984" footer="0.31496062992125984"/>
  <pageSetup paperSize="9" orientation="portrait" verticalDpi="36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workbookViewId="0">
      <selection activeCell="A30" sqref="A30"/>
    </sheetView>
  </sheetViews>
  <sheetFormatPr defaultColWidth="9.33203125" defaultRowHeight="14.4" x14ac:dyDescent="0.3"/>
  <cols>
    <col min="1" max="1" width="57" style="2" customWidth="1"/>
    <col min="2" max="2" width="14.33203125" style="2" bestFit="1" customWidth="1"/>
    <col min="3" max="3" width="14.33203125" style="2" customWidth="1"/>
    <col min="4" max="4" width="14.33203125" style="2" bestFit="1" customWidth="1"/>
    <col min="5" max="16384" width="9.33203125" style="2"/>
  </cols>
  <sheetData>
    <row r="1" spans="1:9" ht="13.2" customHeight="1" x14ac:dyDescent="0.3"/>
    <row r="2" spans="1:9" s="34" customFormat="1" ht="13.2" customHeight="1" x14ac:dyDescent="0.3">
      <c r="A2" s="565" t="s">
        <v>497</v>
      </c>
      <c r="B2" s="565"/>
      <c r="C2" s="565"/>
      <c r="D2" s="565"/>
    </row>
    <row r="3" spans="1:9" s="34" customFormat="1" ht="13.2" customHeight="1" x14ac:dyDescent="0.3"/>
    <row r="4" spans="1:9" s="34" customFormat="1" ht="13.2" customHeight="1" x14ac:dyDescent="0.3">
      <c r="A4" s="11"/>
      <c r="B4" s="137">
        <v>2018</v>
      </c>
      <c r="C4" s="528">
        <v>2019</v>
      </c>
      <c r="D4" s="127">
        <v>2020</v>
      </c>
    </row>
    <row r="5" spans="1:9" s="138" customFormat="1" ht="13.2" customHeight="1" x14ac:dyDescent="0.3">
      <c r="A5" s="603" t="s">
        <v>191</v>
      </c>
      <c r="B5" s="604"/>
      <c r="C5" s="604"/>
      <c r="D5" s="604"/>
    </row>
    <row r="6" spans="1:9" s="34" customFormat="1" ht="13.2" customHeight="1" x14ac:dyDescent="0.3">
      <c r="A6" s="139" t="s">
        <v>382</v>
      </c>
      <c r="B6" s="140"/>
      <c r="C6" s="140"/>
      <c r="D6" s="141"/>
    </row>
    <row r="7" spans="1:9" s="34" customFormat="1" ht="13.2" customHeight="1" x14ac:dyDescent="0.3">
      <c r="A7" s="64" t="s">
        <v>6</v>
      </c>
      <c r="B7" s="142">
        <v>46611</v>
      </c>
      <c r="C7" s="142">
        <v>46549</v>
      </c>
      <c r="D7" s="143">
        <v>45667</v>
      </c>
    </row>
    <row r="8" spans="1:9" s="34" customFormat="1" ht="13.2" customHeight="1" x14ac:dyDescent="0.3">
      <c r="A8" s="64" t="s">
        <v>223</v>
      </c>
      <c r="B8" s="547">
        <v>0</v>
      </c>
      <c r="C8" s="546">
        <v>-1.3301581171826227E-3</v>
      </c>
      <c r="D8" s="149">
        <v>-1.8947775462415994E-2</v>
      </c>
    </row>
    <row r="9" spans="1:9" s="34" customFormat="1" ht="13.2" customHeight="1" x14ac:dyDescent="0.3">
      <c r="A9" s="129" t="s">
        <v>192</v>
      </c>
      <c r="B9" s="144"/>
      <c r="C9" s="144"/>
      <c r="D9" s="145"/>
    </row>
    <row r="10" spans="1:9" s="34" customFormat="1" ht="13.2" customHeight="1" x14ac:dyDescent="0.3">
      <c r="A10" s="64" t="s">
        <v>196</v>
      </c>
      <c r="B10" s="142">
        <v>220.47621806011458</v>
      </c>
      <c r="C10" s="142">
        <v>221.18432189735549</v>
      </c>
      <c r="D10" s="143">
        <v>225.50752184290624</v>
      </c>
    </row>
    <row r="11" spans="1:9" s="34" customFormat="1" ht="13.2" customHeight="1" x14ac:dyDescent="0.3">
      <c r="A11" s="64" t="s">
        <v>223</v>
      </c>
      <c r="B11" s="547">
        <v>0</v>
      </c>
      <c r="C11" s="546">
        <v>3.2117016677410959E-3</v>
      </c>
      <c r="D11" s="149">
        <v>1.9545688900848068E-2</v>
      </c>
    </row>
    <row r="12" spans="1:9" s="34" customFormat="1" ht="13.2" customHeight="1" x14ac:dyDescent="0.3">
      <c r="A12" s="129" t="s">
        <v>383</v>
      </c>
      <c r="B12" s="144"/>
      <c r="C12" s="144"/>
      <c r="D12" s="145"/>
    </row>
    <row r="13" spans="1:9" s="34" customFormat="1" ht="13.2" customHeight="1" x14ac:dyDescent="0.3">
      <c r="A13" s="64" t="s">
        <v>197</v>
      </c>
      <c r="B13" s="146">
        <v>7048.0271265151996</v>
      </c>
      <c r="C13" s="146">
        <v>7085.9762552364182</v>
      </c>
      <c r="D13" s="147">
        <v>7505.1886826248519</v>
      </c>
    </row>
    <row r="14" spans="1:9" s="34" customFormat="1" ht="13.2" customHeight="1" x14ac:dyDescent="0.3">
      <c r="A14" s="64" t="s">
        <v>223</v>
      </c>
      <c r="B14" s="547">
        <v>0</v>
      </c>
      <c r="C14" s="546">
        <v>5.3843618987292619E-3</v>
      </c>
      <c r="D14" s="149">
        <v>5.9160856921957938E-2</v>
      </c>
    </row>
    <row r="15" spans="1:9" s="34" customFormat="1" ht="13.2" customHeight="1" x14ac:dyDescent="0.3">
      <c r="A15" s="129" t="s">
        <v>384</v>
      </c>
      <c r="B15" s="144"/>
      <c r="C15" s="144"/>
      <c r="D15" s="145"/>
      <c r="G15" s="547"/>
      <c r="H15" s="546"/>
      <c r="I15" s="149"/>
    </row>
    <row r="16" spans="1:9" s="34" customFormat="1" ht="13.2" customHeight="1" x14ac:dyDescent="0.3">
      <c r="A16" s="64" t="s">
        <v>197</v>
      </c>
      <c r="B16" s="142">
        <v>48.414488661474763</v>
      </c>
      <c r="C16" s="142">
        <v>48.612662119486991</v>
      </c>
      <c r="D16" s="143">
        <v>47.807823034138444</v>
      </c>
    </row>
    <row r="17" spans="1:4" s="34" customFormat="1" ht="13.2" customHeight="1" x14ac:dyDescent="0.3">
      <c r="A17" s="64" t="s">
        <v>223</v>
      </c>
      <c r="B17" s="547">
        <v>0</v>
      </c>
      <c r="C17" s="546">
        <v>4.0932676042062521E-3</v>
      </c>
      <c r="D17" s="149">
        <v>-1.6556161507269462E-2</v>
      </c>
    </row>
    <row r="18" spans="1:4" s="34" customFormat="1" ht="13.2" customHeight="1" x14ac:dyDescent="0.3">
      <c r="A18" s="129" t="s">
        <v>193</v>
      </c>
      <c r="B18" s="144"/>
      <c r="C18" s="144"/>
      <c r="D18" s="145"/>
    </row>
    <row r="19" spans="1:4" s="34" customFormat="1" ht="13.2" customHeight="1" x14ac:dyDescent="0.3">
      <c r="A19" s="64" t="s">
        <v>197</v>
      </c>
      <c r="B19" s="142">
        <v>153.44866816845806</v>
      </c>
      <c r="C19" s="142">
        <v>146.25031618294702</v>
      </c>
      <c r="D19" s="143">
        <v>136.33353538616507</v>
      </c>
    </row>
    <row r="20" spans="1:4" s="34" customFormat="1" ht="13.2" customHeight="1" x14ac:dyDescent="0.3">
      <c r="A20" s="64" t="s">
        <v>223</v>
      </c>
      <c r="B20" s="547">
        <v>0</v>
      </c>
      <c r="C20" s="546">
        <v>-4.6910488513387305E-2</v>
      </c>
      <c r="D20" s="149">
        <v>-6.7806901589032353E-2</v>
      </c>
    </row>
    <row r="21" spans="1:4" s="34" customFormat="1" ht="13.2" customHeight="1" x14ac:dyDescent="0.3">
      <c r="A21" s="605" t="s">
        <v>194</v>
      </c>
      <c r="B21" s="606"/>
      <c r="C21" s="606"/>
      <c r="D21" s="606"/>
    </row>
    <row r="22" spans="1:4" s="34" customFormat="1" ht="13.2" customHeight="1" x14ac:dyDescent="0.3">
      <c r="A22" s="139" t="s">
        <v>385</v>
      </c>
      <c r="B22" s="140"/>
      <c r="C22" s="140"/>
      <c r="D22" s="141"/>
    </row>
    <row r="23" spans="1:4" s="34" customFormat="1" ht="13.2" customHeight="1" x14ac:dyDescent="0.3">
      <c r="A23" s="64" t="s">
        <v>6</v>
      </c>
      <c r="B23" s="142">
        <v>4166</v>
      </c>
      <c r="C23" s="142">
        <v>4052</v>
      </c>
      <c r="D23" s="143">
        <v>3820</v>
      </c>
    </row>
    <row r="24" spans="1:4" s="34" customFormat="1" ht="13.2" customHeight="1" x14ac:dyDescent="0.3">
      <c r="A24" s="64" t="s">
        <v>223</v>
      </c>
      <c r="B24" s="547">
        <v>0</v>
      </c>
      <c r="C24" s="546">
        <v>-2.7364378300528069E-2</v>
      </c>
      <c r="D24" s="149">
        <v>-5.7255676209279405E-2</v>
      </c>
    </row>
    <row r="25" spans="1:4" s="34" customFormat="1" ht="13.2" customHeight="1" x14ac:dyDescent="0.3">
      <c r="A25" s="129" t="s">
        <v>517</v>
      </c>
      <c r="B25" s="144"/>
      <c r="C25" s="144"/>
      <c r="D25" s="145"/>
    </row>
    <row r="26" spans="1:4" s="34" customFormat="1" ht="13.2" customHeight="1" x14ac:dyDescent="0.3">
      <c r="A26" s="64" t="s">
        <v>196</v>
      </c>
      <c r="B26" s="142">
        <v>2466.7827652424389</v>
      </c>
      <c r="C26" s="142">
        <v>2540.9449654491609</v>
      </c>
      <c r="D26" s="143">
        <v>2695.8774869109948</v>
      </c>
    </row>
    <row r="27" spans="1:4" s="34" customFormat="1" ht="13.2" customHeight="1" x14ac:dyDescent="0.3">
      <c r="A27" s="64" t="s">
        <v>223</v>
      </c>
      <c r="B27" s="547"/>
      <c r="C27" s="546">
        <v>3.006434180248263E-2</v>
      </c>
      <c r="D27" s="552">
        <v>6.0974371176294451E-2</v>
      </c>
    </row>
    <row r="28" spans="1:4" s="34" customFormat="1" ht="13.2" customHeight="1" x14ac:dyDescent="0.3">
      <c r="A28" s="129" t="s">
        <v>515</v>
      </c>
      <c r="B28" s="144"/>
      <c r="C28" s="144"/>
      <c r="D28" s="145"/>
    </row>
    <row r="29" spans="1:4" s="34" customFormat="1" ht="13.2" customHeight="1" x14ac:dyDescent="0.3">
      <c r="A29" s="64" t="s">
        <v>518</v>
      </c>
      <c r="B29" s="142">
        <v>40.538632509122408</v>
      </c>
      <c r="C29" s="142">
        <v>39.355437193549399</v>
      </c>
      <c r="D29" s="143">
        <v>37.093673761333477</v>
      </c>
    </row>
    <row r="30" spans="1:4" s="34" customFormat="1" ht="13.2" customHeight="1" x14ac:dyDescent="0.3">
      <c r="A30" s="64" t="s">
        <v>223</v>
      </c>
      <c r="B30" s="547">
        <v>0</v>
      </c>
      <c r="C30" s="546">
        <v>-2.9186858123710913E-2</v>
      </c>
      <c r="D30" s="149">
        <v>-5.7470164061260598E-2</v>
      </c>
    </row>
    <row r="31" spans="1:4" s="34" customFormat="1" ht="13.2" customHeight="1" x14ac:dyDescent="0.3">
      <c r="A31" s="129" t="s">
        <v>386</v>
      </c>
      <c r="B31" s="144"/>
      <c r="C31" s="144"/>
      <c r="D31" s="145"/>
    </row>
    <row r="32" spans="1:4" s="34" customFormat="1" ht="13.2" customHeight="1" x14ac:dyDescent="0.3">
      <c r="A32" s="64" t="s">
        <v>197</v>
      </c>
      <c r="B32" s="142">
        <v>78856.359192030723</v>
      </c>
      <c r="C32" s="142">
        <v>81403.037686327749</v>
      </c>
      <c r="D32" s="143">
        <v>89722.36952079297</v>
      </c>
    </row>
    <row r="33" spans="1:6" s="34" customFormat="1" ht="13.2" customHeight="1" x14ac:dyDescent="0.3">
      <c r="A33" s="64" t="s">
        <v>223</v>
      </c>
      <c r="B33" s="547">
        <v>0</v>
      </c>
      <c r="C33" s="546">
        <v>3.2295156920640444E-2</v>
      </c>
      <c r="D33" s="149">
        <v>0.10219927991535527</v>
      </c>
    </row>
    <row r="34" spans="1:6" s="34" customFormat="1" ht="13.2" customHeight="1" x14ac:dyDescent="0.3">
      <c r="A34" s="129" t="s">
        <v>516</v>
      </c>
      <c r="B34" s="144"/>
      <c r="C34" s="144"/>
      <c r="D34" s="145"/>
    </row>
    <row r="35" spans="1:6" s="34" customFormat="1" ht="13.2" customHeight="1" x14ac:dyDescent="0.3">
      <c r="A35" s="64" t="s">
        <v>197</v>
      </c>
      <c r="B35" s="142">
        <v>49799.023763802208</v>
      </c>
      <c r="C35" s="142">
        <v>53163.821971618949</v>
      </c>
      <c r="D35" s="143">
        <v>59687.857043782729</v>
      </c>
    </row>
    <row r="36" spans="1:6" s="34" customFormat="1" ht="13.2" customHeight="1" x14ac:dyDescent="0.3">
      <c r="A36" s="64" t="s">
        <v>223</v>
      </c>
      <c r="B36" s="547"/>
      <c r="C36" s="546">
        <v>6.7567553608601782E-2</v>
      </c>
      <c r="D36" s="149">
        <v>0.12271568954629664</v>
      </c>
    </row>
    <row r="37" spans="1:6" s="34" customFormat="1" ht="13.2" customHeight="1" x14ac:dyDescent="0.3">
      <c r="A37" s="129" t="s">
        <v>195</v>
      </c>
      <c r="B37" s="144"/>
      <c r="C37" s="144"/>
      <c r="D37" s="145"/>
    </row>
    <row r="38" spans="1:6" s="34" customFormat="1" ht="13.2" customHeight="1" x14ac:dyDescent="0.3">
      <c r="A38" s="64" t="s">
        <v>197</v>
      </c>
      <c r="B38" s="142">
        <v>1716.8497052328371</v>
      </c>
      <c r="C38" s="142">
        <v>1680.1100612043435</v>
      </c>
      <c r="D38" s="143">
        <v>1629.8281571937173</v>
      </c>
    </row>
    <row r="39" spans="1:6" s="34" customFormat="1" ht="13.2" customHeight="1" x14ac:dyDescent="0.3">
      <c r="A39" s="135" t="s">
        <v>223</v>
      </c>
      <c r="B39" s="548">
        <v>0</v>
      </c>
      <c r="C39" s="549">
        <v>-2.1399452681567732E-2</v>
      </c>
      <c r="D39" s="150">
        <v>-2.9927744123252831E-2</v>
      </c>
    </row>
    <row r="40" spans="1:6" s="1" customFormat="1" ht="13.2" customHeight="1" x14ac:dyDescent="0.2">
      <c r="A40" s="1" t="s">
        <v>17</v>
      </c>
    </row>
    <row r="41" spans="1:6" s="1" customFormat="1" ht="13.2" customHeight="1" x14ac:dyDescent="0.2">
      <c r="A41" s="559" t="s">
        <v>320</v>
      </c>
      <c r="B41" s="559"/>
      <c r="C41" s="559"/>
      <c r="D41" s="559"/>
      <c r="E41" s="559"/>
      <c r="F41" s="559"/>
    </row>
    <row r="42" spans="1:6" s="1" customFormat="1" ht="13.2" customHeight="1" x14ac:dyDescent="0.2">
      <c r="A42" s="581" t="s">
        <v>387</v>
      </c>
      <c r="B42" s="581"/>
      <c r="C42" s="581"/>
      <c r="D42" s="581"/>
    </row>
    <row r="43" spans="1:6" s="1" customFormat="1" ht="13.2" customHeight="1" x14ac:dyDescent="0.2">
      <c r="A43" s="602" t="s">
        <v>210</v>
      </c>
      <c r="B43" s="602"/>
      <c r="C43" s="530"/>
    </row>
    <row r="44" spans="1:6" s="1" customFormat="1" ht="13.2" customHeight="1" x14ac:dyDescent="0.2">
      <c r="A44" s="559" t="s">
        <v>232</v>
      </c>
      <c r="B44" s="559"/>
      <c r="C44" s="527"/>
    </row>
  </sheetData>
  <mergeCells count="7">
    <mergeCell ref="A44:B44"/>
    <mergeCell ref="A43:B43"/>
    <mergeCell ref="A41:F41"/>
    <mergeCell ref="A2:D2"/>
    <mergeCell ref="A5:D5"/>
    <mergeCell ref="A21:D21"/>
    <mergeCell ref="A42:D42"/>
  </mergeCells>
  <hyperlinks>
    <hyperlink ref="A2:B2" location="Índice!A1" display="Tabela 56 - Outros Indicadores de Eficiência, a 31 de dezembro (2014-2017)"/>
  </hyperlinks>
  <pageMargins left="0.70866141732283472" right="0.70866141732283472" top="0.74803149606299213" bottom="0.74803149606299213" header="0.31496062992125984" footer="0.31496062992125984"/>
  <pageSetup paperSize="9" scale="59" orientation="portrait" verticalDpi="36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showGridLines="0" workbookViewId="0">
      <selection activeCell="G25" sqref="G25"/>
    </sheetView>
  </sheetViews>
  <sheetFormatPr defaultColWidth="9.33203125" defaultRowHeight="14.4" x14ac:dyDescent="0.3"/>
  <cols>
    <col min="1" max="1" width="65.5546875" style="2" customWidth="1"/>
    <col min="2" max="3" width="14.33203125" style="2" customWidth="1"/>
    <col min="4" max="4" width="14.33203125" customWidth="1"/>
    <col min="5" max="16384" width="9.33203125" style="2"/>
  </cols>
  <sheetData>
    <row r="1" spans="1:4" s="34" customFormat="1" ht="13.2" customHeight="1" x14ac:dyDescent="0.3"/>
    <row r="2" spans="1:4" s="34" customFormat="1" ht="13.2" customHeight="1" x14ac:dyDescent="0.3">
      <c r="A2" s="565" t="s">
        <v>498</v>
      </c>
      <c r="B2" s="565"/>
      <c r="C2" s="565"/>
      <c r="D2" s="565"/>
    </row>
    <row r="3" spans="1:4" s="34" customFormat="1" ht="13.2" customHeight="1" x14ac:dyDescent="0.3"/>
    <row r="4" spans="1:4" s="34" customFormat="1" ht="13.2" customHeight="1" x14ac:dyDescent="0.3">
      <c r="A4" s="11"/>
      <c r="B4" s="485">
        <v>2018</v>
      </c>
      <c r="C4" s="485">
        <v>2019</v>
      </c>
      <c r="D4" s="529">
        <v>2020</v>
      </c>
    </row>
    <row r="5" spans="1:4" s="34" customFormat="1" ht="13.2" customHeight="1" x14ac:dyDescent="0.3">
      <c r="A5" s="128"/>
      <c r="B5" s="76" t="s">
        <v>146</v>
      </c>
      <c r="C5" s="76" t="s">
        <v>146</v>
      </c>
      <c r="D5" s="77" t="s">
        <v>146</v>
      </c>
    </row>
    <row r="6" spans="1:4" s="34" customFormat="1" ht="13.2" customHeight="1" x14ac:dyDescent="0.3">
      <c r="A6" s="129" t="s">
        <v>23</v>
      </c>
      <c r="B6" s="130"/>
      <c r="C6" s="130"/>
      <c r="D6" s="131"/>
    </row>
    <row r="7" spans="1:4" s="34" customFormat="1" ht="13.2" customHeight="1" x14ac:dyDescent="0.3">
      <c r="A7" s="64" t="s">
        <v>21</v>
      </c>
      <c r="B7" s="142">
        <v>48445</v>
      </c>
      <c r="C7" s="142">
        <v>46057</v>
      </c>
      <c r="D7" s="143">
        <v>44497</v>
      </c>
    </row>
    <row r="8" spans="1:4" s="34" customFormat="1" ht="13.2" customHeight="1" x14ac:dyDescent="0.3">
      <c r="A8" s="151" t="s">
        <v>224</v>
      </c>
      <c r="B8" s="152">
        <v>0.184</v>
      </c>
      <c r="C8" s="152">
        <v>0.17199999999999999</v>
      </c>
      <c r="D8" s="458">
        <v>0.157</v>
      </c>
    </row>
    <row r="9" spans="1:4" ht="13.2" customHeight="1" x14ac:dyDescent="0.3">
      <c r="A9" s="1" t="s">
        <v>17</v>
      </c>
    </row>
    <row r="10" spans="1:4" ht="13.2" customHeight="1" x14ac:dyDescent="0.3">
      <c r="A10" s="1" t="s">
        <v>324</v>
      </c>
    </row>
  </sheetData>
  <mergeCells count="1">
    <mergeCell ref="A2:D2"/>
  </mergeCells>
  <hyperlinks>
    <hyperlink ref="A2:C2" location="Índice!A1" display="Tabela 57 - Evolução do balanço consolidado relativo à atividade internacional, a 31 de dezembro (2014-2017)"/>
  </hyperlinks>
  <pageMargins left="0.70866141732283472" right="0.70866141732283472" top="0.74803149606299213" bottom="0.74803149606299213" header="0.31496062992125984" footer="0.31496062992125984"/>
  <pageSetup paperSize="9" scale="80" orientation="portrait" verticalDpi="36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showGridLines="0" workbookViewId="0">
      <selection activeCell="A29" sqref="A29"/>
    </sheetView>
  </sheetViews>
  <sheetFormatPr defaultColWidth="9.33203125" defaultRowHeight="14.4" x14ac:dyDescent="0.3"/>
  <cols>
    <col min="1" max="1" width="65.5546875" style="2" customWidth="1"/>
    <col min="2" max="4" width="14.33203125" style="2" customWidth="1"/>
    <col min="5" max="16384" width="9.33203125" style="2"/>
  </cols>
  <sheetData>
    <row r="1" spans="1:5" s="34" customFormat="1" ht="13.2" customHeight="1" x14ac:dyDescent="0.3"/>
    <row r="2" spans="1:5" s="94" customFormat="1" ht="13.2" customHeight="1" x14ac:dyDescent="0.3">
      <c r="A2" s="565" t="s">
        <v>499</v>
      </c>
      <c r="B2" s="565"/>
      <c r="C2" s="565"/>
      <c r="D2" s="565"/>
      <c r="E2" s="57"/>
    </row>
    <row r="3" spans="1:5" s="34" customFormat="1" ht="13.2" customHeight="1" x14ac:dyDescent="0.3"/>
    <row r="4" spans="1:5" s="34" customFormat="1" ht="13.2" customHeight="1" x14ac:dyDescent="0.3">
      <c r="A4" s="11"/>
      <c r="B4" s="485">
        <v>2018</v>
      </c>
      <c r="C4" s="485">
        <v>2019</v>
      </c>
      <c r="D4" s="529">
        <v>2020</v>
      </c>
    </row>
    <row r="5" spans="1:5" s="34" customFormat="1" ht="13.2" customHeight="1" x14ac:dyDescent="0.3">
      <c r="A5" s="11"/>
      <c r="B5" s="76" t="s">
        <v>146</v>
      </c>
      <c r="C5" s="76" t="s">
        <v>146</v>
      </c>
      <c r="D5" s="77" t="s">
        <v>146</v>
      </c>
    </row>
    <row r="6" spans="1:5" s="34" customFormat="1" ht="13.2" customHeight="1" x14ac:dyDescent="0.3">
      <c r="A6" s="129" t="s">
        <v>198</v>
      </c>
      <c r="B6" s="130"/>
      <c r="C6" s="130"/>
      <c r="D6" s="131"/>
    </row>
    <row r="7" spans="1:5" s="34" customFormat="1" ht="13.2" customHeight="1" x14ac:dyDescent="0.3">
      <c r="A7" s="64" t="s">
        <v>21</v>
      </c>
      <c r="B7" s="142">
        <v>1164.1191820000001</v>
      </c>
      <c r="C7" s="142">
        <v>1249</v>
      </c>
      <c r="D7" s="143">
        <v>1142</v>
      </c>
    </row>
    <row r="8" spans="1:5" s="34" customFormat="1" ht="13.2" customHeight="1" x14ac:dyDescent="0.3">
      <c r="A8" s="64" t="s">
        <v>223</v>
      </c>
      <c r="B8" s="547">
        <v>0</v>
      </c>
      <c r="C8" s="551">
        <v>7.2999999999999995E-2</v>
      </c>
      <c r="D8" s="552">
        <v>-8.5668534827862297E-2</v>
      </c>
    </row>
    <row r="9" spans="1:5" s="34" customFormat="1" ht="13.2" customHeight="1" x14ac:dyDescent="0.3">
      <c r="A9" s="104" t="s">
        <v>227</v>
      </c>
      <c r="B9" s="154">
        <v>0.29699999999999999</v>
      </c>
      <c r="C9" s="154">
        <v>0.309</v>
      </c>
      <c r="D9" s="553">
        <v>0.29499999999999998</v>
      </c>
    </row>
    <row r="10" spans="1:5" s="34" customFormat="1" ht="13.2" customHeight="1" x14ac:dyDescent="0.3">
      <c r="A10" s="129" t="s">
        <v>199</v>
      </c>
      <c r="B10" s="155"/>
      <c r="C10" s="155"/>
      <c r="D10" s="550"/>
    </row>
    <row r="11" spans="1:5" s="34" customFormat="1" ht="13.2" customHeight="1" x14ac:dyDescent="0.3">
      <c r="A11" s="64" t="s">
        <v>21</v>
      </c>
      <c r="B11" s="142">
        <v>1470.6984906900002</v>
      </c>
      <c r="C11" s="142">
        <v>1688</v>
      </c>
      <c r="D11" s="143">
        <v>1560</v>
      </c>
    </row>
    <row r="12" spans="1:5" s="34" customFormat="1" ht="13.2" customHeight="1" x14ac:dyDescent="0.3">
      <c r="A12" s="64" t="s">
        <v>223</v>
      </c>
      <c r="B12" s="547">
        <v>0</v>
      </c>
      <c r="C12" s="551">
        <v>0.14799999999999999</v>
      </c>
      <c r="D12" s="552">
        <v>-7.582938388625593E-2</v>
      </c>
    </row>
    <row r="13" spans="1:5" s="34" customFormat="1" ht="13.2" customHeight="1" x14ac:dyDescent="0.3">
      <c r="A13" s="104" t="s">
        <v>228</v>
      </c>
      <c r="B13" s="154">
        <v>0.25700000000000001</v>
      </c>
      <c r="C13" s="154">
        <v>0.28899999999999998</v>
      </c>
      <c r="D13" s="553">
        <v>0.28399999999999997</v>
      </c>
    </row>
    <row r="14" spans="1:5" s="34" customFormat="1" ht="13.2" customHeight="1" x14ac:dyDescent="0.3">
      <c r="A14" s="129" t="s">
        <v>151</v>
      </c>
      <c r="B14" s="155"/>
      <c r="C14" s="155"/>
      <c r="D14" s="550"/>
    </row>
    <row r="15" spans="1:5" s="34" customFormat="1" ht="13.2" customHeight="1" x14ac:dyDescent="0.3">
      <c r="A15" s="64" t="s">
        <v>21</v>
      </c>
      <c r="B15" s="142">
        <v>758.68164000000002</v>
      </c>
      <c r="C15" s="142">
        <v>846</v>
      </c>
      <c r="D15" s="143">
        <v>759</v>
      </c>
    </row>
    <row r="16" spans="1:5" s="34" customFormat="1" ht="13.2" customHeight="1" x14ac:dyDescent="0.3">
      <c r="A16" s="64" t="s">
        <v>223</v>
      </c>
      <c r="B16" s="547">
        <v>0</v>
      </c>
      <c r="C16" s="551">
        <v>0.11600000000000001</v>
      </c>
      <c r="D16" s="552">
        <v>-0.1028368794326241</v>
      </c>
    </row>
    <row r="17" spans="1:6" s="34" customFormat="1" ht="13.2" customHeight="1" x14ac:dyDescent="0.3">
      <c r="A17" s="104" t="s">
        <v>229</v>
      </c>
      <c r="B17" s="154">
        <v>0.22</v>
      </c>
      <c r="C17" s="154">
        <v>0.24099999999999999</v>
      </c>
      <c r="D17" s="553">
        <v>0.23400000000000001</v>
      </c>
    </row>
    <row r="18" spans="1:6" s="34" customFormat="1" ht="13.2" customHeight="1" x14ac:dyDescent="0.3">
      <c r="A18" s="129" t="s">
        <v>200</v>
      </c>
      <c r="B18" s="155"/>
      <c r="C18" s="155"/>
      <c r="D18" s="550"/>
    </row>
    <row r="19" spans="1:6" s="34" customFormat="1" ht="13.2" customHeight="1" x14ac:dyDescent="0.3">
      <c r="A19" s="64" t="s">
        <v>21</v>
      </c>
      <c r="B19" s="142">
        <v>222.28283799999997</v>
      </c>
      <c r="C19" s="142">
        <v>327</v>
      </c>
      <c r="D19" s="143">
        <v>495</v>
      </c>
    </row>
    <row r="20" spans="1:6" s="34" customFormat="1" ht="13.2" customHeight="1" x14ac:dyDescent="0.3">
      <c r="A20" s="64" t="s">
        <v>223</v>
      </c>
      <c r="B20" s="547">
        <v>0</v>
      </c>
      <c r="C20" s="551">
        <v>0.47</v>
      </c>
      <c r="D20" s="552">
        <v>0.51376146788990829</v>
      </c>
    </row>
    <row r="21" spans="1:6" s="34" customFormat="1" ht="13.2" customHeight="1" x14ac:dyDescent="0.3">
      <c r="A21" s="104" t="s">
        <v>230</v>
      </c>
      <c r="B21" s="154">
        <v>0.154</v>
      </c>
      <c r="C21" s="154">
        <v>0.24</v>
      </c>
      <c r="D21" s="553">
        <v>0.186</v>
      </c>
    </row>
    <row r="22" spans="1:6" s="34" customFormat="1" ht="13.2" customHeight="1" x14ac:dyDescent="0.3">
      <c r="A22" s="156" t="s">
        <v>159</v>
      </c>
      <c r="B22" s="155"/>
      <c r="C22" s="155"/>
      <c r="D22" s="550"/>
      <c r="F22" s="547"/>
    </row>
    <row r="23" spans="1:6" s="34" customFormat="1" ht="13.2" customHeight="1" x14ac:dyDescent="0.3">
      <c r="A23" s="64" t="s">
        <v>21</v>
      </c>
      <c r="B23" s="142">
        <v>-2.2786520000000792</v>
      </c>
      <c r="C23" s="142">
        <v>-164</v>
      </c>
      <c r="D23" s="143">
        <v>-90</v>
      </c>
      <c r="F23" s="154"/>
    </row>
    <row r="24" spans="1:6" s="34" customFormat="1" ht="13.2" customHeight="1" x14ac:dyDescent="0.3">
      <c r="A24" s="64" t="s">
        <v>223</v>
      </c>
      <c r="B24" s="547">
        <v>0</v>
      </c>
      <c r="C24" s="551">
        <v>71.033000000000001</v>
      </c>
      <c r="D24" s="552">
        <v>-0.45121951219512191</v>
      </c>
    </row>
    <row r="25" spans="1:6" s="34" customFormat="1" ht="13.2" customHeight="1" x14ac:dyDescent="0.3">
      <c r="A25" s="104" t="s">
        <v>519</v>
      </c>
      <c r="B25" s="154">
        <v>0.84099999999999997</v>
      </c>
      <c r="C25" s="154">
        <v>0.308</v>
      </c>
      <c r="D25" s="553">
        <v>0.45800000000000002</v>
      </c>
    </row>
    <row r="26" spans="1:6" s="34" customFormat="1" ht="13.2" customHeight="1" x14ac:dyDescent="0.3">
      <c r="A26" s="156" t="s">
        <v>413</v>
      </c>
      <c r="B26" s="155"/>
      <c r="C26" s="155"/>
      <c r="D26" s="550"/>
    </row>
    <row r="27" spans="1:6" s="34" customFormat="1" ht="13.2" customHeight="1" x14ac:dyDescent="0.3">
      <c r="A27" s="64" t="s">
        <v>21</v>
      </c>
      <c r="B27" s="142">
        <v>487.45536069000013</v>
      </c>
      <c r="C27" s="142">
        <v>351</v>
      </c>
      <c r="D27" s="143">
        <v>216</v>
      </c>
    </row>
    <row r="28" spans="1:6" s="34" customFormat="1" ht="13.2" customHeight="1" x14ac:dyDescent="0.3">
      <c r="A28" s="64" t="s">
        <v>223</v>
      </c>
      <c r="B28" s="547">
        <v>0</v>
      </c>
      <c r="C28" s="551">
        <v>-0.28000000000000003</v>
      </c>
      <c r="D28" s="552">
        <v>-0.38461538461538458</v>
      </c>
    </row>
    <row r="29" spans="1:6" s="34" customFormat="1" ht="13.2" customHeight="1" x14ac:dyDescent="0.3">
      <c r="A29" s="151" t="s">
        <v>520</v>
      </c>
      <c r="B29" s="152">
        <v>-4.7089999999999996</v>
      </c>
      <c r="C29" s="152">
        <v>0.81699999999999995</v>
      </c>
      <c r="D29" s="554">
        <v>-0.35799999999999998</v>
      </c>
    </row>
    <row r="30" spans="1:6" s="1" customFormat="1" ht="13.2" customHeight="1" x14ac:dyDescent="0.2">
      <c r="A30" s="1" t="s">
        <v>17</v>
      </c>
    </row>
    <row r="31" spans="1:6" s="1" customFormat="1" ht="13.2" customHeight="1" x14ac:dyDescent="0.2">
      <c r="A31" s="1" t="s">
        <v>324</v>
      </c>
    </row>
    <row r="32" spans="1:6" s="1" customFormat="1" ht="13.2" customHeight="1" x14ac:dyDescent="0.2"/>
    <row r="33" spans="1:4" s="1" customFormat="1" ht="13.2" customHeight="1" x14ac:dyDescent="0.2"/>
    <row r="34" spans="1:4" ht="13.2" customHeight="1" x14ac:dyDescent="0.3">
      <c r="A34" s="607"/>
      <c r="B34" s="608"/>
      <c r="C34" s="608"/>
      <c r="D34" s="608"/>
    </row>
    <row r="35" spans="1:4" ht="13.2" customHeight="1" x14ac:dyDescent="0.3">
      <c r="A35" s="609"/>
      <c r="B35" s="560"/>
      <c r="C35" s="560"/>
      <c r="D35" s="560"/>
    </row>
    <row r="36" spans="1:4" ht="13.2" customHeight="1" x14ac:dyDescent="0.3"/>
    <row r="37" spans="1:4" ht="13.2" customHeight="1" x14ac:dyDescent="0.3"/>
  </sheetData>
  <mergeCells count="3">
    <mergeCell ref="A2:D2"/>
    <mergeCell ref="A34:D34"/>
    <mergeCell ref="A35:D35"/>
  </mergeCells>
  <hyperlinks>
    <hyperlink ref="A2:D2" location="Índice!A1" display="Tabela 58 - Evolução da demonstração dos resultados consolidada relativa à atividade internacional (2014-2017)"/>
  </hyperlinks>
  <pageMargins left="0.70866141732283472" right="0.70866141732283472" top="0.74803149606299213" bottom="0.74803149606299213" header="0.31496062992125984" footer="0.31496062992125984"/>
  <pageSetup paperSize="9" scale="80" orientation="portrait" horizontalDpi="360" verticalDpi="36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5" sqref="G25"/>
    </sheetView>
  </sheetViews>
  <sheetFormatPr defaultRowHeight="14.4" x14ac:dyDescent="0.3"/>
  <sheetData/>
  <pageMargins left="0.7" right="0.7" top="0.75" bottom="0.75" header="0.3" footer="0.3"/>
  <pageSetup paperSize="9" orientation="portrait"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dimension ref="A1:H17"/>
  <sheetViews>
    <sheetView showGridLines="0" workbookViewId="0">
      <selection activeCell="F11" sqref="F11"/>
    </sheetView>
  </sheetViews>
  <sheetFormatPr defaultColWidth="9.33203125" defaultRowHeight="14.4" x14ac:dyDescent="0.3"/>
  <cols>
    <col min="1" max="1" width="31" style="2" customWidth="1"/>
    <col min="2" max="6" width="10.6640625" style="2" customWidth="1"/>
    <col min="7" max="16384" width="9.33203125" style="2"/>
  </cols>
  <sheetData>
    <row r="1" spans="1:8" s="34" customFormat="1" ht="13.2" customHeight="1" x14ac:dyDescent="0.3"/>
    <row r="2" spans="1:8" s="34" customFormat="1" ht="13.2" customHeight="1" x14ac:dyDescent="0.3">
      <c r="A2" s="565" t="s">
        <v>446</v>
      </c>
      <c r="B2" s="565"/>
      <c r="C2" s="565"/>
      <c r="D2" s="565"/>
      <c r="E2" s="565"/>
      <c r="F2" s="565"/>
    </row>
    <row r="3" spans="1:8" s="34" customFormat="1" ht="13.2" customHeight="1" x14ac:dyDescent="0.3"/>
    <row r="4" spans="1:8" s="34" customFormat="1" ht="13.2" customHeight="1" x14ac:dyDescent="0.3">
      <c r="A4" s="291"/>
      <c r="B4" s="292">
        <v>2017</v>
      </c>
      <c r="C4" s="293">
        <v>2018</v>
      </c>
      <c r="D4" s="293">
        <v>2019</v>
      </c>
      <c r="E4" s="293">
        <v>2020</v>
      </c>
      <c r="F4" s="294" t="s">
        <v>12</v>
      </c>
    </row>
    <row r="5" spans="1:8" s="34" customFormat="1" ht="13.2" customHeight="1" x14ac:dyDescent="0.3">
      <c r="A5" s="295" t="s">
        <v>325</v>
      </c>
      <c r="B5" s="181"/>
      <c r="C5" s="183"/>
      <c r="D5" s="181"/>
      <c r="E5" s="181"/>
      <c r="F5" s="296"/>
    </row>
    <row r="6" spans="1:8" s="34" customFormat="1" ht="13.2" customHeight="1" x14ac:dyDescent="0.3">
      <c r="A6" s="297" t="s">
        <v>6</v>
      </c>
      <c r="B6" s="185">
        <v>46584</v>
      </c>
      <c r="C6" s="185">
        <v>46611</v>
      </c>
      <c r="D6" s="185">
        <v>46549</v>
      </c>
      <c r="E6" s="298">
        <v>45667</v>
      </c>
      <c r="F6" s="299" t="s">
        <v>0</v>
      </c>
      <c r="H6" s="513"/>
    </row>
    <row r="7" spans="1:8" s="34" customFormat="1" ht="13.2" customHeight="1" x14ac:dyDescent="0.3">
      <c r="A7" s="297" t="s">
        <v>223</v>
      </c>
      <c r="B7" s="300"/>
      <c r="C7" s="301">
        <f>+C6/B6-1</f>
        <v>5.7959814528585341E-4</v>
      </c>
      <c r="D7" s="301">
        <f>+D6/C6-1</f>
        <v>-1.3301581171826227E-3</v>
      </c>
      <c r="E7" s="301">
        <f>+E6/D6-1</f>
        <v>-1.8947775462415994E-2</v>
      </c>
      <c r="F7" s="302">
        <f>+AVERAGE(C7:E7)</f>
        <v>-6.5661118114375876E-3</v>
      </c>
    </row>
    <row r="8" spans="1:8" s="34" customFormat="1" ht="13.2" customHeight="1" x14ac:dyDescent="0.3">
      <c r="A8" s="295" t="s">
        <v>28</v>
      </c>
      <c r="B8" s="181"/>
      <c r="C8" s="181"/>
      <c r="D8" s="181"/>
      <c r="E8" s="181"/>
      <c r="F8" s="303"/>
    </row>
    <row r="9" spans="1:8" s="34" customFormat="1" ht="13.2" customHeight="1" x14ac:dyDescent="0.3">
      <c r="A9" s="297" t="s">
        <v>6</v>
      </c>
      <c r="B9" s="185">
        <v>45325</v>
      </c>
      <c r="C9" s="185">
        <v>45437</v>
      </c>
      <c r="D9" s="185">
        <v>45441</v>
      </c>
      <c r="E9" s="185">
        <v>44757</v>
      </c>
      <c r="F9" s="304" t="s">
        <v>0</v>
      </c>
      <c r="H9" s="513"/>
    </row>
    <row r="10" spans="1:8" s="34" customFormat="1" ht="13.2" customHeight="1" x14ac:dyDescent="0.3">
      <c r="A10" s="297" t="s">
        <v>223</v>
      </c>
      <c r="B10" s="300"/>
      <c r="C10" s="301">
        <f>+C9/B9-1</f>
        <v>2.4710424710425727E-3</v>
      </c>
      <c r="D10" s="301">
        <f>+D9/C9-1</f>
        <v>8.8033981116675264E-5</v>
      </c>
      <c r="E10" s="301">
        <f>+E9/D9-1</f>
        <v>-1.5052485640720925E-2</v>
      </c>
      <c r="F10" s="302">
        <f>+AVERAGE(C10:E10)</f>
        <v>-4.164469729520559E-3</v>
      </c>
    </row>
    <row r="11" spans="1:8" s="34" customFormat="1" ht="13.2" customHeight="1" x14ac:dyDescent="0.3">
      <c r="A11" s="297" t="s">
        <v>145</v>
      </c>
      <c r="B11" s="301">
        <f>+B9/B6</f>
        <v>0.97297355315129663</v>
      </c>
      <c r="C11" s="301">
        <f>+C9/C6</f>
        <v>0.97481281242625129</v>
      </c>
      <c r="D11" s="301">
        <f>+D9/D6</f>
        <v>0.97619712560957272</v>
      </c>
      <c r="E11" s="301">
        <f>+E9/E6</f>
        <v>0.98007313815227626</v>
      </c>
      <c r="F11" s="304" t="s">
        <v>0</v>
      </c>
    </row>
    <row r="12" spans="1:8" s="34" customFormat="1" ht="13.2" customHeight="1" x14ac:dyDescent="0.3">
      <c r="A12" s="295" t="s">
        <v>29</v>
      </c>
      <c r="B12" s="181"/>
      <c r="C12" s="181"/>
      <c r="D12" s="181"/>
      <c r="E12" s="181"/>
      <c r="F12" s="303"/>
    </row>
    <row r="13" spans="1:8" s="34" customFormat="1" ht="13.2" customHeight="1" x14ac:dyDescent="0.3">
      <c r="A13" s="297" t="s">
        <v>6</v>
      </c>
      <c r="B13" s="185">
        <v>1259</v>
      </c>
      <c r="C13" s="185">
        <v>1174</v>
      </c>
      <c r="D13" s="185">
        <v>1108</v>
      </c>
      <c r="E13" s="298">
        <v>910</v>
      </c>
      <c r="F13" s="304" t="s">
        <v>0</v>
      </c>
    </row>
    <row r="14" spans="1:8" s="34" customFormat="1" ht="13.2" customHeight="1" x14ac:dyDescent="0.3">
      <c r="A14" s="297" t="s">
        <v>223</v>
      </c>
      <c r="B14" s="300"/>
      <c r="C14" s="301">
        <f>+C13/B13-1</f>
        <v>-6.7513899920571885E-2</v>
      </c>
      <c r="D14" s="301">
        <f>+D13/C13-1</f>
        <v>-5.6218057921635478E-2</v>
      </c>
      <c r="E14" s="301">
        <f>+E13/D13-1</f>
        <v>-0.17870036101083031</v>
      </c>
      <c r="F14" s="302">
        <f>+AVERAGE(C14:E14)</f>
        <v>-0.10081077295101255</v>
      </c>
    </row>
    <row r="15" spans="1:8" s="34" customFormat="1" ht="13.2" customHeight="1" x14ac:dyDescent="0.3">
      <c r="A15" s="305" t="s">
        <v>145</v>
      </c>
      <c r="B15" s="306">
        <f>+B13/B6</f>
        <v>2.7026446848703419E-2</v>
      </c>
      <c r="C15" s="306">
        <f>+C13/C6</f>
        <v>2.5187187573748687E-2</v>
      </c>
      <c r="D15" s="306">
        <f>+D13/D6</f>
        <v>2.3802874390427293E-2</v>
      </c>
      <c r="E15" s="306">
        <f>+E13/E6</f>
        <v>1.9926861847723739E-2</v>
      </c>
      <c r="F15" s="307" t="s">
        <v>0</v>
      </c>
    </row>
    <row r="16" spans="1:8" x14ac:dyDescent="0.3">
      <c r="A16" s="1" t="s">
        <v>17</v>
      </c>
    </row>
    <row r="17" spans="1:5" x14ac:dyDescent="0.3">
      <c r="A17" s="559" t="s">
        <v>373</v>
      </c>
      <c r="B17" s="559"/>
      <c r="C17" s="559"/>
      <c r="D17" s="559"/>
      <c r="E17" s="559"/>
    </row>
  </sheetData>
  <mergeCells count="2">
    <mergeCell ref="A2:F2"/>
    <mergeCell ref="A17:E17"/>
  </mergeCells>
  <hyperlinks>
    <hyperlink ref="A2:F2" location="Índice!A1" display="Tabela 5 - Evolução do número de empregados, a 31 de dezembro (2014-2017)"/>
  </hyperlinks>
  <pageMargins left="0.70866141732283472" right="0.70866141732283472" top="0.74803149606299213" bottom="0.74803149606299213" header="0.31496062992125984" footer="0.31496062992125984"/>
  <pageSetup paperSize="9" orientation="landscape"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pageSetUpPr fitToPage="1"/>
  </sheetPr>
  <dimension ref="A1:F19"/>
  <sheetViews>
    <sheetView showGridLines="0" workbookViewId="0">
      <selection activeCell="G25" sqref="G25"/>
    </sheetView>
  </sheetViews>
  <sheetFormatPr defaultColWidth="9.33203125" defaultRowHeight="14.4" x14ac:dyDescent="0.3"/>
  <cols>
    <col min="1" max="1" width="55.44140625" style="2" customWidth="1"/>
    <col min="2" max="6" width="10.6640625" style="2" customWidth="1"/>
    <col min="7" max="16384" width="9.33203125" style="2"/>
  </cols>
  <sheetData>
    <row r="1" spans="1:6" s="34" customFormat="1" ht="13.2" customHeight="1" x14ac:dyDescent="0.3"/>
    <row r="2" spans="1:6" s="34" customFormat="1" ht="13.2" customHeight="1" x14ac:dyDescent="0.3">
      <c r="A2" s="565" t="s">
        <v>447</v>
      </c>
      <c r="B2" s="565"/>
      <c r="C2" s="565"/>
      <c r="D2" s="565"/>
      <c r="E2" s="565"/>
      <c r="F2" s="565"/>
    </row>
    <row r="3" spans="1:6" s="34" customFormat="1" ht="13.2" customHeight="1" x14ac:dyDescent="0.3"/>
    <row r="4" spans="1:6" s="34" customFormat="1" ht="13.2" customHeight="1" x14ac:dyDescent="0.3">
      <c r="A4" s="308"/>
      <c r="B4" s="309">
        <v>2017</v>
      </c>
      <c r="C4" s="195">
        <v>2018</v>
      </c>
      <c r="D4" s="195">
        <v>2019</v>
      </c>
      <c r="E4" s="196">
        <v>2020</v>
      </c>
      <c r="F4" s="197" t="s">
        <v>12</v>
      </c>
    </row>
    <row r="5" spans="1:6" s="34" customFormat="1" ht="13.2" customHeight="1" x14ac:dyDescent="0.3">
      <c r="A5" s="295" t="s">
        <v>30</v>
      </c>
      <c r="B5" s="181"/>
      <c r="C5" s="183"/>
      <c r="D5" s="181"/>
      <c r="E5" s="181"/>
      <c r="F5" s="296"/>
    </row>
    <row r="6" spans="1:6" s="34" customFormat="1" ht="13.2" customHeight="1" x14ac:dyDescent="0.3">
      <c r="A6" s="310" t="s">
        <v>6</v>
      </c>
      <c r="B6" s="142">
        <v>34502</v>
      </c>
      <c r="C6" s="142">
        <v>33379</v>
      </c>
      <c r="D6" s="142">
        <v>32586</v>
      </c>
      <c r="E6" s="142">
        <v>31297</v>
      </c>
      <c r="F6" s="311" t="s">
        <v>0</v>
      </c>
    </row>
    <row r="7" spans="1:6" s="34" customFormat="1" ht="13.2" customHeight="1" x14ac:dyDescent="0.3">
      <c r="A7" s="310" t="s">
        <v>223</v>
      </c>
      <c r="B7" s="154" t="s">
        <v>0</v>
      </c>
      <c r="C7" s="154">
        <v>-3.2548837748536341E-2</v>
      </c>
      <c r="D7" s="154">
        <v>-2.3757452290362191E-2</v>
      </c>
      <c r="E7" s="154">
        <v>-3.9556864911311607E-2</v>
      </c>
      <c r="F7" s="312">
        <v>-3.1954384983403382E-2</v>
      </c>
    </row>
    <row r="8" spans="1:6" s="34" customFormat="1" ht="13.2" customHeight="1" x14ac:dyDescent="0.3">
      <c r="A8" s="313" t="s">
        <v>326</v>
      </c>
      <c r="B8" s="154" t="s">
        <v>0</v>
      </c>
      <c r="C8" s="154">
        <v>-2.5000000000000001E-2</v>
      </c>
      <c r="D8" s="154">
        <v>-1.7000000000000001E-2</v>
      </c>
      <c r="E8" s="154">
        <v>-2.8000000000000001E-2</v>
      </c>
      <c r="F8" s="312">
        <v>-2.3333333333333334E-2</v>
      </c>
    </row>
    <row r="9" spans="1:6" s="34" customFormat="1" ht="13.2" customHeight="1" x14ac:dyDescent="0.3">
      <c r="A9" s="295" t="s">
        <v>31</v>
      </c>
      <c r="B9" s="314"/>
      <c r="C9" s="315"/>
      <c r="D9" s="314"/>
      <c r="E9" s="314"/>
      <c r="F9" s="316"/>
    </row>
    <row r="10" spans="1:6" s="34" customFormat="1" ht="13.2" customHeight="1" x14ac:dyDescent="0.3">
      <c r="A10" s="310" t="s">
        <v>6</v>
      </c>
      <c r="B10" s="142">
        <v>5837</v>
      </c>
      <c r="C10" s="146">
        <v>5841</v>
      </c>
      <c r="D10" s="142">
        <v>5938</v>
      </c>
      <c r="E10" s="142">
        <v>5493</v>
      </c>
      <c r="F10" s="311" t="s">
        <v>0</v>
      </c>
    </row>
    <row r="11" spans="1:6" s="34" customFormat="1" ht="13.2" customHeight="1" x14ac:dyDescent="0.3">
      <c r="A11" s="310" t="s">
        <v>223</v>
      </c>
      <c r="B11" s="154" t="s">
        <v>0</v>
      </c>
      <c r="C11" s="154">
        <v>6.8528353606311931E-4</v>
      </c>
      <c r="D11" s="154">
        <v>1.6606745420304714E-2</v>
      </c>
      <c r="E11" s="154">
        <v>-7.4941057595149907E-2</v>
      </c>
      <c r="F11" s="312">
        <v>-1.9216342879594023E-2</v>
      </c>
    </row>
    <row r="12" spans="1:6" s="34" customFormat="1" ht="13.2" customHeight="1" x14ac:dyDescent="0.3">
      <c r="A12" s="313" t="s">
        <v>326</v>
      </c>
      <c r="B12" s="154" t="s">
        <v>0</v>
      </c>
      <c r="C12" s="154">
        <v>0</v>
      </c>
      <c r="D12" s="154">
        <v>2E-3</v>
      </c>
      <c r="E12" s="154">
        <v>-2E-3</v>
      </c>
      <c r="F12" s="312">
        <v>0</v>
      </c>
    </row>
    <row r="13" spans="1:6" s="34" customFormat="1" ht="13.2" customHeight="1" x14ac:dyDescent="0.3">
      <c r="A13" s="295" t="s">
        <v>32</v>
      </c>
      <c r="B13" s="314"/>
      <c r="C13" s="315"/>
      <c r="D13" s="314"/>
      <c r="E13" s="314"/>
      <c r="F13" s="316"/>
    </row>
    <row r="14" spans="1:6" s="34" customFormat="1" ht="13.2" customHeight="1" x14ac:dyDescent="0.3">
      <c r="A14" s="310" t="s">
        <v>6</v>
      </c>
      <c r="B14" s="142">
        <v>4986</v>
      </c>
      <c r="C14" s="146">
        <v>6217</v>
      </c>
      <c r="D14" s="142">
        <v>6917</v>
      </c>
      <c r="E14" s="142">
        <v>7967</v>
      </c>
      <c r="F14" s="311" t="s">
        <v>0</v>
      </c>
    </row>
    <row r="15" spans="1:6" s="34" customFormat="1" ht="13.2" customHeight="1" x14ac:dyDescent="0.3">
      <c r="A15" s="310" t="s">
        <v>223</v>
      </c>
      <c r="B15" s="317" t="s">
        <v>0</v>
      </c>
      <c r="C15" s="154">
        <v>0.2468912956277578</v>
      </c>
      <c r="D15" s="154">
        <v>0.11259449895447959</v>
      </c>
      <c r="E15" s="154">
        <v>0.15179991325719233</v>
      </c>
      <c r="F15" s="312">
        <v>0.1704285692798099</v>
      </c>
    </row>
    <row r="16" spans="1:6" s="34" customFormat="1" ht="13.2" customHeight="1" x14ac:dyDescent="0.3">
      <c r="A16" s="318" t="s">
        <v>326</v>
      </c>
      <c r="B16" s="319" t="s">
        <v>0</v>
      </c>
      <c r="C16" s="320">
        <v>2.7E-2</v>
      </c>
      <c r="D16" s="321">
        <v>1.4999999999999999E-2</v>
      </c>
      <c r="E16" s="321">
        <v>1.4999999999999999E-2</v>
      </c>
      <c r="F16" s="322">
        <v>1.9E-2</v>
      </c>
    </row>
    <row r="17" spans="1:5" ht="13.2" customHeight="1" x14ac:dyDescent="0.3">
      <c r="A17" s="1" t="s">
        <v>17</v>
      </c>
    </row>
    <row r="18" spans="1:5" ht="13.2" customHeight="1" x14ac:dyDescent="0.3">
      <c r="A18" s="559" t="s">
        <v>373</v>
      </c>
      <c r="B18" s="559"/>
      <c r="C18" s="559"/>
      <c r="D18" s="559"/>
      <c r="E18" s="559"/>
    </row>
    <row r="19" spans="1:5" ht="13.2" customHeight="1" x14ac:dyDescent="0.3"/>
  </sheetData>
  <mergeCells count="2">
    <mergeCell ref="A2:F2"/>
    <mergeCell ref="A18:E18"/>
  </mergeCells>
  <hyperlinks>
    <hyperlink ref="A2:F2" location="Índice!A1" display="Tabela 6 - Evolução do número de empregados afetos à atividade doméstica, por dimensão, a 31 de dezembro (2014-2017)"/>
  </hyperlinks>
  <pageMargins left="0.70866141732283472" right="0.70866141732283472" top="0.74803149606299213" bottom="0.74803149606299213" header="0.31496062992125984" footer="0.31496062992125984"/>
  <pageSetup paperSize="9" scale="80" orientation="portrait"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pageSetUpPr fitToPage="1"/>
  </sheetPr>
  <dimension ref="A1:F18"/>
  <sheetViews>
    <sheetView showGridLines="0" workbookViewId="0">
      <selection activeCell="G25" sqref="G25"/>
    </sheetView>
  </sheetViews>
  <sheetFormatPr defaultColWidth="9.33203125" defaultRowHeight="14.4" x14ac:dyDescent="0.3"/>
  <cols>
    <col min="1" max="1" width="40.33203125" style="2" bestFit="1" customWidth="1"/>
    <col min="2" max="6" width="10.6640625" style="2" customWidth="1"/>
    <col min="7" max="16384" width="9.33203125" style="2"/>
  </cols>
  <sheetData>
    <row r="1" spans="1:6" s="34" customFormat="1" ht="13.2" customHeight="1" x14ac:dyDescent="0.3"/>
    <row r="2" spans="1:6" s="34" customFormat="1" ht="26.1" customHeight="1" x14ac:dyDescent="0.3">
      <c r="A2" s="565" t="s">
        <v>448</v>
      </c>
      <c r="B2" s="565"/>
      <c r="C2" s="565"/>
      <c r="D2" s="565"/>
      <c r="E2" s="565"/>
      <c r="F2" s="565"/>
    </row>
    <row r="3" spans="1:6" s="34" customFormat="1" ht="13.2" customHeight="1" x14ac:dyDescent="0.3"/>
    <row r="4" spans="1:6" s="34" customFormat="1" ht="13.2" customHeight="1" x14ac:dyDescent="0.3">
      <c r="A4" s="308"/>
      <c r="B4" s="309">
        <v>2017</v>
      </c>
      <c r="C4" s="309">
        <v>2018</v>
      </c>
      <c r="D4" s="309">
        <v>2019</v>
      </c>
      <c r="E4" s="309">
        <v>2020</v>
      </c>
      <c r="F4" s="197" t="s">
        <v>12</v>
      </c>
    </row>
    <row r="5" spans="1:6" s="34" customFormat="1" ht="13.2" customHeight="1" x14ac:dyDescent="0.3">
      <c r="A5" s="295" t="s">
        <v>3</v>
      </c>
      <c r="B5" s="181"/>
      <c r="C5" s="183"/>
      <c r="D5" s="181"/>
      <c r="E5" s="181"/>
      <c r="F5" s="296"/>
    </row>
    <row r="6" spans="1:6" s="34" customFormat="1" ht="13.2" customHeight="1" x14ac:dyDescent="0.3">
      <c r="A6" s="310" t="s">
        <v>6</v>
      </c>
      <c r="B6" s="142">
        <v>29544</v>
      </c>
      <c r="C6" s="142">
        <v>28686</v>
      </c>
      <c r="D6" s="142">
        <v>28301</v>
      </c>
      <c r="E6" s="142">
        <v>27405</v>
      </c>
      <c r="F6" s="311" t="s">
        <v>0</v>
      </c>
    </row>
    <row r="7" spans="1:6" s="34" customFormat="1" ht="13.2" customHeight="1" x14ac:dyDescent="0.3">
      <c r="A7" s="310" t="s">
        <v>223</v>
      </c>
      <c r="B7" s="154" t="s">
        <v>0</v>
      </c>
      <c r="C7" s="154">
        <v>-2.904142973192525E-2</v>
      </c>
      <c r="D7" s="154">
        <v>-1.342118106393364E-2</v>
      </c>
      <c r="E7" s="154">
        <v>-3.165965866930498E-2</v>
      </c>
      <c r="F7" s="312">
        <v>-2.4707423155054625E-2</v>
      </c>
    </row>
    <row r="8" spans="1:6" s="34" customFormat="1" ht="13.2" customHeight="1" x14ac:dyDescent="0.3">
      <c r="A8" s="313" t="s">
        <v>326</v>
      </c>
      <c r="B8" s="154" t="s">
        <v>0</v>
      </c>
      <c r="C8" s="154">
        <v>-1.9E-2</v>
      </c>
      <c r="D8" s="154">
        <v>-8.0000000000000002E-3</v>
      </c>
      <c r="E8" s="154">
        <v>-0.02</v>
      </c>
      <c r="F8" s="312">
        <v>-1.5666666666666666E-2</v>
      </c>
    </row>
    <row r="9" spans="1:6" s="34" customFormat="1" ht="13.2" customHeight="1" x14ac:dyDescent="0.3">
      <c r="A9" s="295" t="s">
        <v>4</v>
      </c>
      <c r="B9" s="314"/>
      <c r="C9" s="315"/>
      <c r="D9" s="314"/>
      <c r="E9" s="314"/>
      <c r="F9" s="316"/>
    </row>
    <row r="10" spans="1:6" s="34" customFormat="1" ht="13.2" customHeight="1" x14ac:dyDescent="0.3">
      <c r="A10" s="310" t="s">
        <v>6</v>
      </c>
      <c r="B10" s="142">
        <v>12345</v>
      </c>
      <c r="C10" s="146">
        <v>11793</v>
      </c>
      <c r="D10" s="142">
        <v>11564</v>
      </c>
      <c r="E10" s="142">
        <v>11161</v>
      </c>
      <c r="F10" s="311" t="s">
        <v>0</v>
      </c>
    </row>
    <row r="11" spans="1:6" s="34" customFormat="1" ht="13.2" customHeight="1" x14ac:dyDescent="0.3">
      <c r="A11" s="310" t="s">
        <v>223</v>
      </c>
      <c r="B11" s="154" t="s">
        <v>0</v>
      </c>
      <c r="C11" s="154">
        <v>-4.4714459295261189E-2</v>
      </c>
      <c r="D11" s="154">
        <v>-1.9418298990926841E-2</v>
      </c>
      <c r="E11" s="154">
        <v>-3.4849533033552427E-2</v>
      </c>
      <c r="F11" s="312">
        <v>-3.2994097106580154E-2</v>
      </c>
    </row>
    <row r="12" spans="1:6" s="34" customFormat="1" ht="13.2" customHeight="1" x14ac:dyDescent="0.3">
      <c r="A12" s="313" t="s">
        <v>326</v>
      </c>
      <c r="B12" s="154" t="s">
        <v>0</v>
      </c>
      <c r="C12" s="154">
        <v>-4.0000000000000001E-3</v>
      </c>
      <c r="D12" s="154">
        <v>-5.0000000000000001E-3</v>
      </c>
      <c r="E12" s="154">
        <v>-8.9999999999999993E-3</v>
      </c>
      <c r="F12" s="312">
        <v>-6.000000000000001E-3</v>
      </c>
    </row>
    <row r="13" spans="1:6" s="34" customFormat="1" ht="13.2" customHeight="1" x14ac:dyDescent="0.3">
      <c r="A13" s="295" t="s">
        <v>5</v>
      </c>
      <c r="B13" s="314"/>
      <c r="C13" s="315"/>
      <c r="D13" s="314"/>
      <c r="E13" s="314"/>
      <c r="F13" s="316"/>
    </row>
    <row r="14" spans="1:6" s="34" customFormat="1" ht="13.2" customHeight="1" x14ac:dyDescent="0.3">
      <c r="A14" s="310" t="s">
        <v>6</v>
      </c>
      <c r="B14" s="142">
        <v>3436</v>
      </c>
      <c r="C14" s="146">
        <v>4958</v>
      </c>
      <c r="D14" s="142">
        <v>5576</v>
      </c>
      <c r="E14" s="142">
        <v>6191</v>
      </c>
      <c r="F14" s="311" t="s">
        <v>0</v>
      </c>
    </row>
    <row r="15" spans="1:6" s="34" customFormat="1" ht="13.2" customHeight="1" x14ac:dyDescent="0.3">
      <c r="A15" s="310" t="s">
        <v>223</v>
      </c>
      <c r="B15" s="317" t="s">
        <v>0</v>
      </c>
      <c r="C15" s="154">
        <v>0.44295692665890574</v>
      </c>
      <c r="D15" s="154">
        <v>0.12464703509479635</v>
      </c>
      <c r="E15" s="154">
        <v>0.11029411764705888</v>
      </c>
      <c r="F15" s="312">
        <v>0.22596602646692032</v>
      </c>
    </row>
    <row r="16" spans="1:6" s="34" customFormat="1" ht="13.2" customHeight="1" x14ac:dyDescent="0.3">
      <c r="A16" s="318" t="s">
        <v>326</v>
      </c>
      <c r="B16" s="319" t="s">
        <v>0</v>
      </c>
      <c r="C16" s="320">
        <v>2.5000000000000001E-2</v>
      </c>
      <c r="D16" s="321">
        <v>1.3000000000000001E-2</v>
      </c>
      <c r="E16" s="321">
        <v>1.4E-2</v>
      </c>
      <c r="F16" s="322">
        <v>1.7333333333333336E-2</v>
      </c>
    </row>
    <row r="17" spans="1:5" ht="13.2" customHeight="1" x14ac:dyDescent="0.3">
      <c r="A17" s="1" t="s">
        <v>17</v>
      </c>
    </row>
    <row r="18" spans="1:5" ht="13.2" customHeight="1" x14ac:dyDescent="0.3">
      <c r="A18" s="559" t="s">
        <v>373</v>
      </c>
      <c r="B18" s="559"/>
      <c r="C18" s="559"/>
      <c r="D18" s="559"/>
      <c r="E18" s="559"/>
    </row>
  </sheetData>
  <mergeCells count="2">
    <mergeCell ref="A2:F2"/>
    <mergeCell ref="A18:E18"/>
  </mergeCells>
  <hyperlinks>
    <hyperlink ref="A2:F2" location="Índice!A1" display="Tabela 7 - Evolução do número de empregados afetos à atividade doméstica, por origem / forma de representação legal, a 31 de dezembro (2014-2017)"/>
  </hyperlinks>
  <pageMargins left="0.70866141732283472" right="0.70866141732283472" top="0.74803149606299213" bottom="0.74803149606299213" header="0.31496062992125984" footer="0.31496062992125984"/>
  <pageSetup paperSize="9" scale="92" orientation="portrait"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showGridLines="0" workbookViewId="0">
      <selection activeCell="O33" sqref="O33"/>
    </sheetView>
  </sheetViews>
  <sheetFormatPr defaultColWidth="9.33203125" defaultRowHeight="14.4" x14ac:dyDescent="0.3"/>
  <cols>
    <col min="1" max="1" width="31" style="2" customWidth="1"/>
    <col min="2" max="5" width="10.6640625" style="2" customWidth="1"/>
    <col min="6" max="16384" width="9.33203125" style="2"/>
  </cols>
  <sheetData>
    <row r="1" spans="1:15" s="34" customFormat="1" ht="13.2" customHeight="1" x14ac:dyDescent="0.3"/>
    <row r="2" spans="1:15" s="34" customFormat="1" ht="13.2" customHeight="1" x14ac:dyDescent="0.3">
      <c r="A2" s="565" t="s">
        <v>449</v>
      </c>
      <c r="B2" s="565"/>
      <c r="C2" s="565"/>
      <c r="D2" s="565"/>
      <c r="E2" s="565"/>
      <c r="F2" s="565"/>
      <c r="G2" s="565"/>
      <c r="H2" s="565"/>
      <c r="I2" s="565"/>
      <c r="J2" s="565"/>
      <c r="K2" s="565"/>
      <c r="L2" s="565"/>
      <c r="M2" s="565"/>
      <c r="N2" s="565"/>
      <c r="O2" s="565"/>
    </row>
    <row r="3" spans="1:15" s="34" customFormat="1" ht="13.2" customHeight="1" x14ac:dyDescent="0.3"/>
    <row r="4" spans="1:15" s="34" customFormat="1" ht="13.2" customHeight="1" x14ac:dyDescent="0.3">
      <c r="A4" s="323"/>
      <c r="B4" s="566" t="s">
        <v>6</v>
      </c>
      <c r="C4" s="567"/>
      <c r="D4" s="566" t="s">
        <v>11</v>
      </c>
      <c r="E4" s="567"/>
      <c r="F4" s="566" t="s">
        <v>12</v>
      </c>
      <c r="G4" s="567"/>
      <c r="H4" s="566" t="s">
        <v>13</v>
      </c>
      <c r="I4" s="567"/>
      <c r="J4" s="566" t="s">
        <v>3</v>
      </c>
      <c r="K4" s="567"/>
      <c r="L4" s="566" t="s">
        <v>4</v>
      </c>
      <c r="M4" s="567"/>
      <c r="N4" s="568" t="s">
        <v>5</v>
      </c>
      <c r="O4" s="569"/>
    </row>
    <row r="5" spans="1:15" s="34" customFormat="1" ht="13.2" customHeight="1" x14ac:dyDescent="0.3">
      <c r="A5" s="324" t="s">
        <v>327</v>
      </c>
      <c r="B5" s="325"/>
      <c r="C5" s="326"/>
      <c r="D5" s="325"/>
      <c r="E5" s="327"/>
      <c r="F5" s="325"/>
      <c r="G5" s="327"/>
      <c r="H5" s="325"/>
      <c r="I5" s="326"/>
      <c r="J5" s="325"/>
      <c r="K5" s="327"/>
      <c r="L5" s="325"/>
      <c r="M5" s="327"/>
      <c r="N5" s="325"/>
      <c r="O5" s="328"/>
    </row>
    <row r="6" spans="1:15" s="34" customFormat="1" ht="13.2" customHeight="1" x14ac:dyDescent="0.3">
      <c r="A6" s="329" t="s">
        <v>6</v>
      </c>
      <c r="B6" s="330">
        <v>44757</v>
      </c>
      <c r="C6" s="331"/>
      <c r="D6" s="330">
        <v>31297</v>
      </c>
      <c r="E6" s="331"/>
      <c r="F6" s="330">
        <v>5493</v>
      </c>
      <c r="G6" s="331"/>
      <c r="H6" s="330">
        <v>7967</v>
      </c>
      <c r="I6" s="331"/>
      <c r="J6" s="330">
        <v>27405</v>
      </c>
      <c r="K6" s="331"/>
      <c r="L6" s="330">
        <v>11161</v>
      </c>
      <c r="M6" s="331"/>
      <c r="N6" s="330">
        <v>6191</v>
      </c>
      <c r="O6" s="332"/>
    </row>
    <row r="7" spans="1:15" s="34" customFormat="1" ht="13.2" customHeight="1" x14ac:dyDescent="0.3">
      <c r="A7" s="324" t="s">
        <v>67</v>
      </c>
      <c r="B7" s="325"/>
      <c r="C7" s="327"/>
      <c r="D7" s="325"/>
      <c r="E7" s="327"/>
      <c r="F7" s="325"/>
      <c r="G7" s="327"/>
      <c r="H7" s="325"/>
      <c r="I7" s="327"/>
      <c r="J7" s="325"/>
      <c r="K7" s="327"/>
      <c r="L7" s="325"/>
      <c r="M7" s="327"/>
      <c r="N7" s="325"/>
      <c r="O7" s="328"/>
    </row>
    <row r="8" spans="1:15" s="34" customFormat="1" ht="13.2" customHeight="1" x14ac:dyDescent="0.3">
      <c r="A8" s="329" t="s">
        <v>43</v>
      </c>
      <c r="B8" s="330">
        <v>22242</v>
      </c>
      <c r="C8" s="331">
        <v>0.49695019773443261</v>
      </c>
      <c r="D8" s="330">
        <v>15299</v>
      </c>
      <c r="E8" s="331">
        <v>0.48883279547560471</v>
      </c>
      <c r="F8" s="330">
        <v>2904</v>
      </c>
      <c r="G8" s="331">
        <v>0.52867285636264338</v>
      </c>
      <c r="H8" s="330">
        <v>4039</v>
      </c>
      <c r="I8" s="331">
        <v>0.50696623572235466</v>
      </c>
      <c r="J8" s="330">
        <v>13639</v>
      </c>
      <c r="K8" s="331">
        <v>0.4976829045794563</v>
      </c>
      <c r="L8" s="330">
        <v>5591</v>
      </c>
      <c r="M8" s="331">
        <v>0.5009407759161365</v>
      </c>
      <c r="N8" s="330">
        <v>3012</v>
      </c>
      <c r="O8" s="332">
        <v>0.48651267969633338</v>
      </c>
    </row>
    <row r="9" spans="1:15" s="34" customFormat="1" ht="13.2" customHeight="1" x14ac:dyDescent="0.3">
      <c r="A9" s="329" t="s">
        <v>44</v>
      </c>
      <c r="B9" s="330">
        <v>22515</v>
      </c>
      <c r="C9" s="331">
        <v>0.50304980226556739</v>
      </c>
      <c r="D9" s="330">
        <v>15998</v>
      </c>
      <c r="E9" s="331">
        <v>0.51116720452439535</v>
      </c>
      <c r="F9" s="330">
        <v>2589</v>
      </c>
      <c r="G9" s="331">
        <v>0.47132714363735662</v>
      </c>
      <c r="H9" s="330">
        <v>3928</v>
      </c>
      <c r="I9" s="331">
        <v>0.49303376427764528</v>
      </c>
      <c r="J9" s="330">
        <v>13766</v>
      </c>
      <c r="K9" s="331">
        <v>0.5023170954205437</v>
      </c>
      <c r="L9" s="330">
        <v>5570</v>
      </c>
      <c r="M9" s="331">
        <v>0.49905922408386344</v>
      </c>
      <c r="N9" s="330">
        <v>3179</v>
      </c>
      <c r="O9" s="332">
        <v>0.51348732030366662</v>
      </c>
    </row>
    <row r="10" spans="1:15" s="34" customFormat="1" ht="13.2" customHeight="1" x14ac:dyDescent="0.3">
      <c r="A10" s="324" t="s">
        <v>68</v>
      </c>
      <c r="B10" s="333"/>
      <c r="C10" s="334"/>
      <c r="D10" s="333"/>
      <c r="E10" s="334"/>
      <c r="F10" s="333"/>
      <c r="G10" s="334"/>
      <c r="H10" s="333"/>
      <c r="I10" s="334"/>
      <c r="J10" s="333"/>
      <c r="K10" s="334"/>
      <c r="L10" s="333"/>
      <c r="M10" s="334"/>
      <c r="N10" s="333"/>
      <c r="O10" s="335"/>
    </row>
    <row r="11" spans="1:15" s="34" customFormat="1" ht="13.2" customHeight="1" x14ac:dyDescent="0.3">
      <c r="A11" s="329" t="s">
        <v>47</v>
      </c>
      <c r="B11" s="330">
        <v>3998</v>
      </c>
      <c r="C11" s="331">
        <v>9.0326809214201137E-2</v>
      </c>
      <c r="D11" s="330">
        <v>1031</v>
      </c>
      <c r="E11" s="331">
        <v>3.2942454548359271E-2</v>
      </c>
      <c r="F11" s="330">
        <v>306</v>
      </c>
      <c r="G11" s="331">
        <v>5.5707263790278537E-2</v>
      </c>
      <c r="H11" s="330">
        <v>2661</v>
      </c>
      <c r="I11" s="331">
        <v>0.33400276139073681</v>
      </c>
      <c r="J11" s="330">
        <v>1357</v>
      </c>
      <c r="K11" s="331">
        <v>4.9516511585477103E-2</v>
      </c>
      <c r="L11" s="330">
        <v>268</v>
      </c>
      <c r="M11" s="331">
        <v>2.4012185288056626E-2</v>
      </c>
      <c r="N11" s="330">
        <v>2373</v>
      </c>
      <c r="O11" s="332">
        <v>0.38329833629462123</v>
      </c>
    </row>
    <row r="12" spans="1:15" s="34" customFormat="1" ht="13.2" customHeight="1" x14ac:dyDescent="0.3">
      <c r="A12" s="329" t="s">
        <v>48</v>
      </c>
      <c r="B12" s="330">
        <v>17105</v>
      </c>
      <c r="C12" s="331">
        <v>0.38217485532989254</v>
      </c>
      <c r="D12" s="330">
        <v>11186</v>
      </c>
      <c r="E12" s="331">
        <v>0.35741444866920152</v>
      </c>
      <c r="F12" s="330">
        <v>1902</v>
      </c>
      <c r="G12" s="331">
        <v>0.3462588749317313</v>
      </c>
      <c r="H12" s="330">
        <v>4017</v>
      </c>
      <c r="I12" s="331">
        <v>0.504</v>
      </c>
      <c r="J12" s="330">
        <v>9481</v>
      </c>
      <c r="K12" s="331">
        <v>0.34595876664842184</v>
      </c>
      <c r="L12" s="330">
        <v>4557</v>
      </c>
      <c r="M12" s="331">
        <v>0.40829674760326135</v>
      </c>
      <c r="N12" s="330">
        <v>3067</v>
      </c>
      <c r="O12" s="332">
        <v>0.496</v>
      </c>
    </row>
    <row r="13" spans="1:15" s="34" customFormat="1" ht="13.2" customHeight="1" x14ac:dyDescent="0.3">
      <c r="A13" s="329" t="s">
        <v>49</v>
      </c>
      <c r="B13" s="330">
        <v>23654</v>
      </c>
      <c r="C13" s="331">
        <v>0.5284983354559063</v>
      </c>
      <c r="D13" s="330">
        <v>19080</v>
      </c>
      <c r="E13" s="331">
        <v>0.60964309678243922</v>
      </c>
      <c r="F13" s="330">
        <v>3285</v>
      </c>
      <c r="G13" s="331">
        <v>0.59803386127799019</v>
      </c>
      <c r="H13" s="330">
        <v>1289</v>
      </c>
      <c r="I13" s="331">
        <v>0.16179239362369777</v>
      </c>
      <c r="J13" s="330">
        <v>16567</v>
      </c>
      <c r="K13" s="331">
        <v>0.60399999999999998</v>
      </c>
      <c r="L13" s="330">
        <v>6336</v>
      </c>
      <c r="M13" s="331">
        <v>0.567691067108682</v>
      </c>
      <c r="N13" s="330">
        <v>751</v>
      </c>
      <c r="O13" s="332">
        <v>0.12130512033597157</v>
      </c>
    </row>
    <row r="14" spans="1:15" s="34" customFormat="1" ht="13.2" customHeight="1" x14ac:dyDescent="0.3">
      <c r="A14" s="324" t="s">
        <v>69</v>
      </c>
      <c r="B14" s="333"/>
      <c r="C14" s="334"/>
      <c r="D14" s="333"/>
      <c r="E14" s="334"/>
      <c r="F14" s="333"/>
      <c r="G14" s="334"/>
      <c r="H14" s="333"/>
      <c r="I14" s="334"/>
      <c r="J14" s="333"/>
      <c r="K14" s="334"/>
      <c r="L14" s="333"/>
      <c r="M14" s="334"/>
      <c r="N14" s="333"/>
      <c r="O14" s="335"/>
    </row>
    <row r="15" spans="1:15" s="34" customFormat="1" ht="13.2" customHeight="1" x14ac:dyDescent="0.3">
      <c r="A15" s="329" t="s">
        <v>51</v>
      </c>
      <c r="B15" s="330">
        <v>3495</v>
      </c>
      <c r="C15" s="331">
        <v>7.8088343722769626E-2</v>
      </c>
      <c r="D15" s="330">
        <v>519</v>
      </c>
      <c r="E15" s="331">
        <v>1.6583059079144966E-2</v>
      </c>
      <c r="F15" s="330">
        <v>227</v>
      </c>
      <c r="G15" s="331">
        <v>4.1325323138539961E-2</v>
      </c>
      <c r="H15" s="330">
        <v>2749</v>
      </c>
      <c r="I15" s="331">
        <v>0.34504832433789379</v>
      </c>
      <c r="J15" s="330">
        <v>643</v>
      </c>
      <c r="K15" s="331">
        <v>2.4E-2</v>
      </c>
      <c r="L15" s="330">
        <v>278</v>
      </c>
      <c r="M15" s="331">
        <v>2.4908162351043813E-2</v>
      </c>
      <c r="N15" s="330">
        <v>2574</v>
      </c>
      <c r="O15" s="332">
        <v>0.41576481989985464</v>
      </c>
    </row>
    <row r="16" spans="1:15" s="34" customFormat="1" ht="13.2" customHeight="1" x14ac:dyDescent="0.3">
      <c r="A16" s="329" t="s">
        <v>52</v>
      </c>
      <c r="B16" s="330">
        <v>5498</v>
      </c>
      <c r="C16" s="331">
        <v>0.12284111982483187</v>
      </c>
      <c r="D16" s="330">
        <v>1563</v>
      </c>
      <c r="E16" s="331">
        <v>4.9940888903089752E-2</v>
      </c>
      <c r="F16" s="330">
        <v>551</v>
      </c>
      <c r="G16" s="331">
        <v>0.10030948479883488</v>
      </c>
      <c r="H16" s="330">
        <v>3384</v>
      </c>
      <c r="I16" s="331">
        <v>0.42499999999999999</v>
      </c>
      <c r="J16" s="330">
        <v>2281</v>
      </c>
      <c r="K16" s="331">
        <v>8.3232986681262541E-2</v>
      </c>
      <c r="L16" s="330">
        <v>632</v>
      </c>
      <c r="M16" s="331">
        <v>5.6625750380790249E-2</v>
      </c>
      <c r="N16" s="330">
        <v>2585</v>
      </c>
      <c r="O16" s="332">
        <v>0.41799999999999998</v>
      </c>
    </row>
    <row r="17" spans="1:15" s="34" customFormat="1" ht="13.2" customHeight="1" x14ac:dyDescent="0.3">
      <c r="A17" s="336" t="s">
        <v>53</v>
      </c>
      <c r="B17" s="330">
        <v>2296</v>
      </c>
      <c r="C17" s="331">
        <v>5.1299238108005449E-2</v>
      </c>
      <c r="D17" s="330">
        <v>1402</v>
      </c>
      <c r="E17" s="331">
        <v>4.4796625874684477E-2</v>
      </c>
      <c r="F17" s="330">
        <v>405</v>
      </c>
      <c r="G17" s="331">
        <v>7.2999999999999995E-2</v>
      </c>
      <c r="H17" s="330">
        <v>489</v>
      </c>
      <c r="I17" s="331">
        <v>6.1378185013179362E-2</v>
      </c>
      <c r="J17" s="330">
        <v>1594</v>
      </c>
      <c r="K17" s="331">
        <v>5.8164568509396095E-2</v>
      </c>
      <c r="L17" s="330">
        <v>382</v>
      </c>
      <c r="M17" s="331">
        <v>3.4226323806110563E-2</v>
      </c>
      <c r="N17" s="330">
        <v>320</v>
      </c>
      <c r="O17" s="332">
        <v>5.1687934097884025E-2</v>
      </c>
    </row>
    <row r="18" spans="1:15" s="34" customFormat="1" ht="13.2" customHeight="1" x14ac:dyDescent="0.3">
      <c r="A18" s="336" t="s">
        <v>54</v>
      </c>
      <c r="B18" s="330">
        <v>7801</v>
      </c>
      <c r="C18" s="331">
        <v>0.17429675804902026</v>
      </c>
      <c r="D18" s="330">
        <v>6452</v>
      </c>
      <c r="E18" s="331">
        <v>0.20615394446752086</v>
      </c>
      <c r="F18" s="330">
        <v>747</v>
      </c>
      <c r="G18" s="331">
        <v>0.13599126160567995</v>
      </c>
      <c r="H18" s="330">
        <v>602</v>
      </c>
      <c r="I18" s="331">
        <v>7.5561691979415091E-2</v>
      </c>
      <c r="J18" s="330">
        <v>4285</v>
      </c>
      <c r="K18" s="331">
        <v>0.15635832877212189</v>
      </c>
      <c r="L18" s="330">
        <v>3211</v>
      </c>
      <c r="M18" s="331">
        <v>0.28769823492518593</v>
      </c>
      <c r="N18" s="330">
        <v>305</v>
      </c>
      <c r="O18" s="332">
        <v>4.9265062187045711E-2</v>
      </c>
    </row>
    <row r="19" spans="1:15" s="34" customFormat="1" ht="13.2" customHeight="1" x14ac:dyDescent="0.3">
      <c r="A19" s="336" t="s">
        <v>55</v>
      </c>
      <c r="B19" s="330">
        <v>25667</v>
      </c>
      <c r="C19" s="331">
        <v>0.57399999999999995</v>
      </c>
      <c r="D19" s="330">
        <v>21361</v>
      </c>
      <c r="E19" s="331">
        <v>0.68152548167555993</v>
      </c>
      <c r="F19" s="330">
        <v>3563</v>
      </c>
      <c r="G19" s="331">
        <v>0.64964372838157658</v>
      </c>
      <c r="H19" s="330">
        <v>743</v>
      </c>
      <c r="I19" s="331">
        <v>9.325969624701895E-2</v>
      </c>
      <c r="J19" s="330">
        <v>18602</v>
      </c>
      <c r="K19" s="331">
        <v>0.67878124429848563</v>
      </c>
      <c r="L19" s="330">
        <v>6658</v>
      </c>
      <c r="M19" s="331">
        <v>0.59599999999999997</v>
      </c>
      <c r="N19" s="330">
        <v>407</v>
      </c>
      <c r="O19" s="332">
        <v>6.5000000000000002E-2</v>
      </c>
    </row>
    <row r="20" spans="1:15" s="34" customFormat="1" ht="13.2" customHeight="1" x14ac:dyDescent="0.3">
      <c r="A20" s="324" t="s">
        <v>70</v>
      </c>
      <c r="B20" s="333"/>
      <c r="C20" s="334"/>
      <c r="D20" s="333"/>
      <c r="E20" s="334"/>
      <c r="F20" s="333"/>
      <c r="G20" s="334"/>
      <c r="H20" s="333"/>
      <c r="I20" s="334"/>
      <c r="J20" s="333"/>
      <c r="K20" s="334"/>
      <c r="L20" s="333"/>
      <c r="M20" s="334"/>
      <c r="N20" s="333"/>
      <c r="O20" s="335"/>
    </row>
    <row r="21" spans="1:15" s="34" customFormat="1" ht="13.2" customHeight="1" x14ac:dyDescent="0.3">
      <c r="A21" s="336" t="s">
        <v>57</v>
      </c>
      <c r="B21" s="330">
        <v>43779</v>
      </c>
      <c r="C21" s="337">
        <v>0.97814866948186874</v>
      </c>
      <c r="D21" s="330">
        <v>30805</v>
      </c>
      <c r="E21" s="337">
        <v>0.98427964341630192</v>
      </c>
      <c r="F21" s="338">
        <v>5280</v>
      </c>
      <c r="G21" s="337">
        <v>0.96122337520480616</v>
      </c>
      <c r="H21" s="330">
        <v>7694</v>
      </c>
      <c r="I21" s="337">
        <v>0.96573365131166056</v>
      </c>
      <c r="J21" s="330">
        <v>26510</v>
      </c>
      <c r="K21" s="337">
        <v>0.96734172596241563</v>
      </c>
      <c r="L21" s="330">
        <v>11122</v>
      </c>
      <c r="M21" s="337">
        <v>0.99650568945434992</v>
      </c>
      <c r="N21" s="338">
        <v>6147</v>
      </c>
      <c r="O21" s="339">
        <v>0.99289290906154093</v>
      </c>
    </row>
    <row r="22" spans="1:15" s="34" customFormat="1" ht="13.2" customHeight="1" x14ac:dyDescent="0.3">
      <c r="A22" s="336" t="s">
        <v>58</v>
      </c>
      <c r="B22" s="330">
        <v>978</v>
      </c>
      <c r="C22" s="337">
        <v>2.1851330518131241E-2</v>
      </c>
      <c r="D22" s="330">
        <v>492</v>
      </c>
      <c r="E22" s="337">
        <v>1.5720356583698119E-2</v>
      </c>
      <c r="F22" s="338">
        <v>213</v>
      </c>
      <c r="G22" s="337">
        <v>3.8776624795193886E-2</v>
      </c>
      <c r="H22" s="330">
        <v>273</v>
      </c>
      <c r="I22" s="337">
        <v>3.4266348688339401E-2</v>
      </c>
      <c r="J22" s="330">
        <v>895</v>
      </c>
      <c r="K22" s="337">
        <v>3.2658274037584381E-2</v>
      </c>
      <c r="L22" s="330">
        <v>39</v>
      </c>
      <c r="M22" s="337">
        <v>3.4943105456500313E-3</v>
      </c>
      <c r="N22" s="338">
        <v>44</v>
      </c>
      <c r="O22" s="339">
        <v>7.1070909384590535E-3</v>
      </c>
    </row>
    <row r="23" spans="1:15" s="34" customFormat="1" ht="13.2" customHeight="1" x14ac:dyDescent="0.3">
      <c r="A23" s="324" t="s">
        <v>71</v>
      </c>
      <c r="B23" s="333"/>
      <c r="C23" s="334"/>
      <c r="D23" s="333"/>
      <c r="E23" s="334"/>
      <c r="F23" s="333"/>
      <c r="G23" s="334"/>
      <c r="H23" s="333"/>
      <c r="I23" s="334"/>
      <c r="J23" s="333"/>
      <c r="K23" s="334"/>
      <c r="L23" s="333"/>
      <c r="M23" s="334"/>
      <c r="N23" s="333"/>
      <c r="O23" s="335"/>
    </row>
    <row r="24" spans="1:15" s="34" customFormat="1" ht="13.2" customHeight="1" x14ac:dyDescent="0.3">
      <c r="A24" s="336" t="s">
        <v>60</v>
      </c>
      <c r="B24" s="330">
        <v>1361</v>
      </c>
      <c r="C24" s="331">
        <v>3.0408651160712293E-2</v>
      </c>
      <c r="D24" s="330">
        <v>1012</v>
      </c>
      <c r="E24" s="331">
        <v>3.2335367607118894E-2</v>
      </c>
      <c r="F24" s="330">
        <v>281</v>
      </c>
      <c r="G24" s="331">
        <v>5.1156016748589113E-2</v>
      </c>
      <c r="H24" s="330">
        <v>68</v>
      </c>
      <c r="I24" s="331">
        <v>8.0000000000000002E-3</v>
      </c>
      <c r="J24" s="330">
        <v>965</v>
      </c>
      <c r="K24" s="331">
        <v>3.5212552453931761E-2</v>
      </c>
      <c r="L24" s="330">
        <v>382</v>
      </c>
      <c r="M24" s="331">
        <v>3.4226323806110563E-2</v>
      </c>
      <c r="N24" s="330">
        <v>14</v>
      </c>
      <c r="O24" s="332">
        <v>2.2613471167824261E-3</v>
      </c>
    </row>
    <row r="25" spans="1:15" s="34" customFormat="1" ht="13.2" customHeight="1" x14ac:dyDescent="0.3">
      <c r="A25" s="329" t="s">
        <v>61</v>
      </c>
      <c r="B25" s="330">
        <v>13953</v>
      </c>
      <c r="C25" s="331">
        <v>0.31175011730008712</v>
      </c>
      <c r="D25" s="330">
        <v>10114</v>
      </c>
      <c r="E25" s="331">
        <v>0.32316196440553407</v>
      </c>
      <c r="F25" s="330">
        <v>2340</v>
      </c>
      <c r="G25" s="331">
        <v>0.42599672310212999</v>
      </c>
      <c r="H25" s="330">
        <v>1499</v>
      </c>
      <c r="I25" s="331">
        <v>0.18815112338395884</v>
      </c>
      <c r="J25" s="330">
        <v>9355</v>
      </c>
      <c r="K25" s="331">
        <v>0.34200000000000003</v>
      </c>
      <c r="L25" s="330">
        <v>3560</v>
      </c>
      <c r="M25" s="331">
        <v>0.31896783442343873</v>
      </c>
      <c r="N25" s="330">
        <v>1038</v>
      </c>
      <c r="O25" s="332">
        <v>0.16766273623001129</v>
      </c>
    </row>
    <row r="26" spans="1:15" s="34" customFormat="1" ht="13.2" customHeight="1" x14ac:dyDescent="0.3">
      <c r="A26" s="329" t="s">
        <v>62</v>
      </c>
      <c r="B26" s="330">
        <v>29443</v>
      </c>
      <c r="C26" s="331">
        <v>0.6578412315392006</v>
      </c>
      <c r="D26" s="330">
        <v>20171</v>
      </c>
      <c r="E26" s="331">
        <v>0.64550266798734701</v>
      </c>
      <c r="F26" s="330">
        <v>2872</v>
      </c>
      <c r="G26" s="331">
        <v>0.52384726014928096</v>
      </c>
      <c r="H26" s="330">
        <v>6400</v>
      </c>
      <c r="I26" s="331">
        <v>0.80431366888414713</v>
      </c>
      <c r="J26" s="330">
        <v>17085</v>
      </c>
      <c r="K26" s="331">
        <v>0.62342638204707168</v>
      </c>
      <c r="L26" s="330">
        <v>7219</v>
      </c>
      <c r="M26" s="331">
        <v>0.64680584177045064</v>
      </c>
      <c r="N26" s="330">
        <v>5139</v>
      </c>
      <c r="O26" s="332">
        <v>0.83007591665320624</v>
      </c>
    </row>
    <row r="27" spans="1:15" s="34" customFormat="1" ht="13.2" customHeight="1" x14ac:dyDescent="0.3">
      <c r="A27" s="324" t="s">
        <v>72</v>
      </c>
      <c r="B27" s="333"/>
      <c r="C27" s="334"/>
      <c r="D27" s="333"/>
      <c r="E27" s="334"/>
      <c r="F27" s="333"/>
      <c r="G27" s="334"/>
      <c r="H27" s="333"/>
      <c r="I27" s="334"/>
      <c r="J27" s="333"/>
      <c r="K27" s="334"/>
      <c r="L27" s="333"/>
      <c r="M27" s="334"/>
      <c r="N27" s="333"/>
      <c r="O27" s="335"/>
    </row>
    <row r="28" spans="1:15" s="34" customFormat="1" ht="13.2" customHeight="1" x14ac:dyDescent="0.3">
      <c r="A28" s="336" t="s">
        <v>33</v>
      </c>
      <c r="B28" s="330">
        <v>11089</v>
      </c>
      <c r="C28" s="337">
        <v>0.24776012690752283</v>
      </c>
      <c r="D28" s="330">
        <v>8333</v>
      </c>
      <c r="E28" s="337">
        <v>0.26625555165031795</v>
      </c>
      <c r="F28" s="338">
        <v>1235</v>
      </c>
      <c r="G28" s="337">
        <v>0.2248316038594575</v>
      </c>
      <c r="H28" s="330">
        <v>1521</v>
      </c>
      <c r="I28" s="337">
        <v>0.19091251412074808</v>
      </c>
      <c r="J28" s="330">
        <v>7778</v>
      </c>
      <c r="K28" s="337">
        <v>0.28381682174785622</v>
      </c>
      <c r="L28" s="330">
        <v>2320</v>
      </c>
      <c r="M28" s="337">
        <v>0.20786667861302752</v>
      </c>
      <c r="N28" s="338">
        <v>991</v>
      </c>
      <c r="O28" s="339">
        <v>0.161</v>
      </c>
    </row>
    <row r="29" spans="1:15" s="34" customFormat="1" ht="13.2" customHeight="1" x14ac:dyDescent="0.3">
      <c r="A29" s="336" t="s">
        <v>34</v>
      </c>
      <c r="B29" s="330">
        <v>24118</v>
      </c>
      <c r="C29" s="337">
        <v>0.53800000000000003</v>
      </c>
      <c r="D29" s="330">
        <v>17008</v>
      </c>
      <c r="E29" s="337">
        <v>0.54400000000000004</v>
      </c>
      <c r="F29" s="338">
        <v>1685</v>
      </c>
      <c r="G29" s="337">
        <v>0.3067540506098671</v>
      </c>
      <c r="H29" s="330">
        <v>5425</v>
      </c>
      <c r="I29" s="337">
        <v>0.68093385214007784</v>
      </c>
      <c r="J29" s="330">
        <v>11827</v>
      </c>
      <c r="K29" s="337">
        <v>0.43156358328772121</v>
      </c>
      <c r="L29" s="330">
        <v>7890</v>
      </c>
      <c r="M29" s="337">
        <v>0.70592590269689093</v>
      </c>
      <c r="N29" s="338">
        <v>4401</v>
      </c>
      <c r="O29" s="339">
        <v>0.70987061863996126</v>
      </c>
    </row>
    <row r="30" spans="1:15" s="34" customFormat="1" ht="13.2" customHeight="1" x14ac:dyDescent="0.3">
      <c r="A30" s="336" t="s">
        <v>35</v>
      </c>
      <c r="B30" s="330">
        <v>9296</v>
      </c>
      <c r="C30" s="337">
        <v>0.20769935429094891</v>
      </c>
      <c r="D30" s="330">
        <v>5856</v>
      </c>
      <c r="E30" s="337">
        <v>0.18711058567913857</v>
      </c>
      <c r="F30" s="338">
        <v>2434</v>
      </c>
      <c r="G30" s="337">
        <v>0.44210941197888221</v>
      </c>
      <c r="H30" s="330">
        <v>1006</v>
      </c>
      <c r="I30" s="337">
        <v>0.12627086732772688</v>
      </c>
      <c r="J30" s="330">
        <v>7589</v>
      </c>
      <c r="K30" s="337">
        <v>0.27692027002371827</v>
      </c>
      <c r="L30" s="330">
        <v>908</v>
      </c>
      <c r="M30" s="337">
        <v>8.2000000000000003E-2</v>
      </c>
      <c r="N30" s="338">
        <v>799</v>
      </c>
      <c r="O30" s="339">
        <v>0.12905831045065416</v>
      </c>
    </row>
    <row r="31" spans="1:15" s="34" customFormat="1" ht="13.2" customHeight="1" x14ac:dyDescent="0.3">
      <c r="A31" s="336" t="s">
        <v>36</v>
      </c>
      <c r="B31" s="330">
        <v>254</v>
      </c>
      <c r="C31" s="337">
        <v>5.6750899300668052E-3</v>
      </c>
      <c r="D31" s="330">
        <v>100</v>
      </c>
      <c r="E31" s="337">
        <v>3.1951944275809183E-3</v>
      </c>
      <c r="F31" s="338">
        <v>139</v>
      </c>
      <c r="G31" s="337">
        <v>2.5304933551793193E-2</v>
      </c>
      <c r="H31" s="330">
        <v>15</v>
      </c>
      <c r="I31" s="337">
        <v>1.8827664114472197E-3</v>
      </c>
      <c r="J31" s="330">
        <v>211</v>
      </c>
      <c r="K31" s="337">
        <v>8.9999999999999993E-3</v>
      </c>
      <c r="L31" s="330">
        <v>43</v>
      </c>
      <c r="M31" s="337">
        <v>3.8527013708449065E-3</v>
      </c>
      <c r="N31" s="338">
        <v>0</v>
      </c>
      <c r="O31" s="339">
        <v>0</v>
      </c>
    </row>
    <row r="32" spans="1:15" s="34" customFormat="1" ht="13.2" customHeight="1" x14ac:dyDescent="0.3">
      <c r="A32" s="324" t="s">
        <v>201</v>
      </c>
      <c r="B32" s="333"/>
      <c r="C32" s="334"/>
      <c r="D32" s="333"/>
      <c r="E32" s="334"/>
      <c r="F32" s="333"/>
      <c r="G32" s="334"/>
      <c r="H32" s="333"/>
      <c r="I32" s="334"/>
      <c r="J32" s="333"/>
      <c r="K32" s="334"/>
      <c r="L32" s="333"/>
      <c r="M32" s="334"/>
      <c r="N32" s="333"/>
      <c r="O32" s="335"/>
    </row>
    <row r="33" spans="1:15" s="34" customFormat="1" ht="13.2" customHeight="1" x14ac:dyDescent="0.3">
      <c r="A33" s="336" t="s">
        <v>65</v>
      </c>
      <c r="B33" s="330">
        <v>24253</v>
      </c>
      <c r="C33" s="331">
        <v>0.54188171682641817</v>
      </c>
      <c r="D33" s="330">
        <v>19762</v>
      </c>
      <c r="E33" s="331">
        <v>0.63143432277854106</v>
      </c>
      <c r="F33" s="330">
        <v>3443</v>
      </c>
      <c r="G33" s="331">
        <v>0.62679774258146737</v>
      </c>
      <c r="H33" s="330">
        <v>1048</v>
      </c>
      <c r="I33" s="331">
        <v>0.13154261327977909</v>
      </c>
      <c r="J33" s="330">
        <v>17206</v>
      </c>
      <c r="K33" s="331">
        <v>0.62784163473818644</v>
      </c>
      <c r="L33" s="330">
        <v>6592</v>
      </c>
      <c r="M33" s="331">
        <v>0.59062807992115407</v>
      </c>
      <c r="N33" s="330">
        <v>455</v>
      </c>
      <c r="O33" s="332">
        <v>7.3493781295428842E-2</v>
      </c>
    </row>
    <row r="34" spans="1:15" s="34" customFormat="1" ht="13.2" customHeight="1" x14ac:dyDescent="0.3">
      <c r="A34" s="340" t="s">
        <v>66</v>
      </c>
      <c r="B34" s="341">
        <v>20504</v>
      </c>
      <c r="C34" s="342">
        <v>0.45811828317358178</v>
      </c>
      <c r="D34" s="341">
        <v>11535</v>
      </c>
      <c r="E34" s="342">
        <v>0.36856567722145894</v>
      </c>
      <c r="F34" s="341">
        <v>2050</v>
      </c>
      <c r="G34" s="342">
        <v>0.37320225741853269</v>
      </c>
      <c r="H34" s="341">
        <v>6919</v>
      </c>
      <c r="I34" s="342">
        <v>0.86845738672022088</v>
      </c>
      <c r="J34" s="341">
        <v>10199</v>
      </c>
      <c r="K34" s="342">
        <v>0.37215836526181356</v>
      </c>
      <c r="L34" s="341">
        <v>4569</v>
      </c>
      <c r="M34" s="342">
        <v>0.40937192007884599</v>
      </c>
      <c r="N34" s="341">
        <v>5736</v>
      </c>
      <c r="O34" s="343">
        <v>0.92650621870457117</v>
      </c>
    </row>
    <row r="35" spans="1:15" s="1" customFormat="1" ht="13.2" customHeight="1" x14ac:dyDescent="0.2">
      <c r="A35" s="1" t="s">
        <v>17</v>
      </c>
    </row>
    <row r="36" spans="1:15" s="1" customFormat="1" ht="13.2" customHeight="1" x14ac:dyDescent="0.2">
      <c r="A36" s="559" t="s">
        <v>373</v>
      </c>
      <c r="B36" s="559"/>
      <c r="C36" s="559"/>
      <c r="D36" s="559"/>
      <c r="E36" s="559"/>
    </row>
  </sheetData>
  <mergeCells count="9">
    <mergeCell ref="A36:E36"/>
    <mergeCell ref="A2:O2"/>
    <mergeCell ref="B4:C4"/>
    <mergeCell ref="D4:E4"/>
    <mergeCell ref="F4:G4"/>
    <mergeCell ref="H4:I4"/>
    <mergeCell ref="J4:K4"/>
    <mergeCell ref="L4:M4"/>
    <mergeCell ref="N4:O4"/>
  </mergeCells>
  <hyperlinks>
    <hyperlink ref="A2:O2" location="Índice!A1" display="Tabela 13 -Caracterização dos empregados afetos à atividade doméstica, por dimensão e origem/forma de representação legal, a 31 de dezembro de 2017"/>
  </hyperlinks>
  <pageMargins left="0.70866141732283472" right="0.70866141732283472" top="0.74803149606299213" bottom="0.74803149606299213" header="0.31496062992125984" footer="0.31496062992125984"/>
  <pageSetup paperSize="9" scale="78" orientation="landscape"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59</vt:i4>
      </vt:variant>
      <vt:variant>
        <vt:lpstr>Intervalos com nome</vt:lpstr>
      </vt:variant>
      <vt:variant>
        <vt:i4>2</vt:i4>
      </vt:variant>
    </vt:vector>
  </HeadingPairs>
  <TitlesOfParts>
    <vt:vector size="61" baseType="lpstr">
      <vt:lpstr>Índice</vt:lpstr>
      <vt:lpstr>Tabela 1</vt:lpstr>
      <vt:lpstr>Tabela 2</vt:lpstr>
      <vt:lpstr>Tabela 3</vt:lpstr>
      <vt:lpstr>Tabela 4</vt:lpstr>
      <vt:lpstr>Tabela 5</vt:lpstr>
      <vt:lpstr>Tabela 6</vt:lpstr>
      <vt:lpstr>Tabela 7</vt:lpstr>
      <vt:lpstr>Tabela 8</vt:lpstr>
      <vt:lpstr>Tabela 9</vt:lpstr>
      <vt:lpstr>Tabela 10</vt:lpstr>
      <vt:lpstr>Tabela 11</vt:lpstr>
      <vt:lpstr>Tabela 12</vt:lpstr>
      <vt:lpstr>Tabela 13</vt:lpstr>
      <vt:lpstr>Tabela 14</vt:lpstr>
      <vt:lpstr>Tabela 15</vt:lpstr>
      <vt:lpstr>Tabela 16</vt:lpstr>
      <vt:lpstr>Tabela 17</vt:lpstr>
      <vt:lpstr>Tabela 18</vt:lpstr>
      <vt:lpstr>Tabela 19</vt:lpstr>
      <vt:lpstr>Tabela 20</vt:lpstr>
      <vt:lpstr>Tabela 21</vt:lpstr>
      <vt:lpstr>Tabela 22</vt:lpstr>
      <vt:lpstr>Tabela 23</vt:lpstr>
      <vt:lpstr>Tabela 24</vt:lpstr>
      <vt:lpstr>Tabela 25</vt:lpstr>
      <vt:lpstr>Tabela 26</vt:lpstr>
      <vt:lpstr>Tabela 27</vt:lpstr>
      <vt:lpstr>Tabela 28</vt:lpstr>
      <vt:lpstr>Tabela 29</vt:lpstr>
      <vt:lpstr>Tabela 30</vt:lpstr>
      <vt:lpstr>Tabela 31</vt:lpstr>
      <vt:lpstr>Tabela 32</vt:lpstr>
      <vt:lpstr>Tabela 33</vt:lpstr>
      <vt:lpstr>Tabela 34</vt:lpstr>
      <vt:lpstr>Tabela 35</vt:lpstr>
      <vt:lpstr>Tabela 36</vt:lpstr>
      <vt:lpstr>Tabela 37</vt:lpstr>
      <vt:lpstr>Tabela 38</vt:lpstr>
      <vt:lpstr>Tabela 39</vt:lpstr>
      <vt:lpstr>Tabela 40</vt:lpstr>
      <vt:lpstr>Tabela 41</vt:lpstr>
      <vt:lpstr>Tablela 42</vt:lpstr>
      <vt:lpstr>Tabela 43</vt:lpstr>
      <vt:lpstr>Tabela 44</vt:lpstr>
      <vt:lpstr>Tabela 45</vt:lpstr>
      <vt:lpstr>Tabela 46</vt:lpstr>
      <vt:lpstr>Tabela 47</vt:lpstr>
      <vt:lpstr>Tabela 48</vt:lpstr>
      <vt:lpstr>Tabela 49</vt:lpstr>
      <vt:lpstr>Tabela 50</vt:lpstr>
      <vt:lpstr>Tabela 51</vt:lpstr>
      <vt:lpstr>Tabela 52</vt:lpstr>
      <vt:lpstr>Tabela 53</vt:lpstr>
      <vt:lpstr>Tabela 54</vt:lpstr>
      <vt:lpstr>Tabela 55</vt:lpstr>
      <vt:lpstr>Tabela 56</vt:lpstr>
      <vt:lpstr>Tabela 57</vt:lpstr>
      <vt:lpstr>Folha1</vt:lpstr>
      <vt:lpstr>'Tabela 39'!Área_de_Impressão</vt:lpstr>
      <vt:lpstr>'Tabela 47'!Área_de_Impressão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APBancos</dc:creator>
  <cp:lastModifiedBy>Vera Flores</cp:lastModifiedBy>
  <cp:lastPrinted>2021-09-13T10:17:34Z</cp:lastPrinted>
  <dcterms:created xsi:type="dcterms:W3CDTF">2011-01-19T10:11:43Z</dcterms:created>
  <dcterms:modified xsi:type="dcterms:W3CDTF">2022-02-10T11:34:26Z</dcterms:modified>
</cp:coreProperties>
</file>