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19\Versão em inglês\Tabelas em Excel Finais\"/>
    </mc:Choice>
  </mc:AlternateContent>
  <bookViews>
    <workbookView xWindow="-4524" yWindow="1296" windowWidth="19884" windowHeight="6900" firstSheet="30" activeTab="39"/>
  </bookViews>
  <sheets>
    <sheet name="Index" sheetId="11" r:id="rId1"/>
    <sheet name="Table 1" sheetId="9" r:id="rId2"/>
    <sheet name="Table 2" sheetId="12" r:id="rId3"/>
    <sheet name="Table 3" sheetId="13" r:id="rId4"/>
    <sheet name="Table 4" sheetId="14" r:id="rId5"/>
    <sheet name="Table 5" sheetId="15" r:id="rId6"/>
    <sheet name="Table 6" sheetId="20" r:id="rId7"/>
    <sheet name="Table 7" sheetId="21" r:id="rId8"/>
    <sheet name="Table 8" sheetId="25" r:id="rId9"/>
    <sheet name="Table 9" sheetId="26" r:id="rId10"/>
    <sheet name="Table 10" sheetId="19" r:id="rId11"/>
    <sheet name="Table 11" sheetId="22" r:id="rId12"/>
    <sheet name="Table 12" sheetId="23" r:id="rId13"/>
    <sheet name="Table 13" sheetId="24" r:id="rId14"/>
    <sheet name="Table 14" sheetId="18" r:id="rId15"/>
    <sheet name="Table 15" sheetId="27" r:id="rId16"/>
    <sheet name="Table 16" sheetId="17" r:id="rId17"/>
    <sheet name="Table 17" sheetId="28" r:id="rId18"/>
    <sheet name="Table 18" sheetId="29" r:id="rId19"/>
    <sheet name="Table 19" sheetId="30" r:id="rId20"/>
    <sheet name="Table 20" sheetId="31" r:id="rId21"/>
    <sheet name="Table 21" sheetId="32" r:id="rId22"/>
    <sheet name="Table 22" sheetId="16" r:id="rId23"/>
    <sheet name="Table 23" sheetId="33" r:id="rId24"/>
    <sheet name="Table 24" sheetId="34" r:id="rId25"/>
    <sheet name="Table 25" sheetId="35" r:id="rId26"/>
    <sheet name="Table 26" sheetId="36" r:id="rId27"/>
    <sheet name="Table 27" sheetId="37" r:id="rId28"/>
    <sheet name="Table 28" sheetId="38" r:id="rId29"/>
    <sheet name="Table 29" sheetId="79" r:id="rId30"/>
    <sheet name="Table 30" sheetId="39" r:id="rId31"/>
    <sheet name="Table 31" sheetId="82" r:id="rId32"/>
    <sheet name="Table 32" sheetId="70" r:id="rId33"/>
    <sheet name="Table 33" sheetId="87" r:id="rId34"/>
    <sheet name="Table 34" sheetId="84" r:id="rId35"/>
    <sheet name="Table 35" sheetId="40" r:id="rId36"/>
    <sheet name="Table 36" sheetId="73" r:id="rId37"/>
    <sheet name="Table 37" sheetId="85" r:id="rId38"/>
    <sheet name="Table 38" sheetId="88" r:id="rId39"/>
    <sheet name="Table 39" sheetId="80" r:id="rId40"/>
    <sheet name="Table 40" sheetId="83" r:id="rId41"/>
    <sheet name="Table 41" sheetId="74" r:id="rId42"/>
    <sheet name="Table 42" sheetId="90" r:id="rId43"/>
    <sheet name="Table 43" sheetId="50" r:id="rId44"/>
    <sheet name="Table 44" sheetId="49" r:id="rId45"/>
    <sheet name="Table 45" sheetId="89" r:id="rId46"/>
    <sheet name="Table 46" sheetId="61" r:id="rId47"/>
    <sheet name="Table 47" sheetId="54" r:id="rId48"/>
    <sheet name="Table 48" sheetId="55" r:id="rId49"/>
    <sheet name="Table 49" sheetId="58" r:id="rId50"/>
    <sheet name="Table 50" sheetId="62" r:id="rId51"/>
    <sheet name="Table 51" sheetId="63" r:id="rId52"/>
    <sheet name="Table 52" sheetId="64" r:id="rId53"/>
    <sheet name="Table 53" sheetId="65" r:id="rId54"/>
    <sheet name="Table 54" sheetId="76" r:id="rId55"/>
    <sheet name="Table 55" sheetId="66" r:id="rId56"/>
    <sheet name="Table 56" sheetId="67" r:id="rId57"/>
    <sheet name="Table 57" sheetId="68" r:id="rId58"/>
    <sheet name="Folha1" sheetId="69" r:id="rId59"/>
  </sheets>
  <definedNames>
    <definedName name="_xlnm.Print_Area" localSheetId="39">'Table 39'!$A$1:$C$24</definedName>
    <definedName name="_xlnm.Print_Area" localSheetId="47">'Table 47'!$A$1:$E$26</definedName>
  </definedNames>
  <calcPr calcId="162913"/>
</workbook>
</file>

<file path=xl/calcChain.xml><?xml version="1.0" encoding="utf-8"?>
<calcChain xmlns="http://schemas.openxmlformats.org/spreadsheetml/2006/main">
  <c r="B25" i="39" l="1"/>
  <c r="H4" i="22" l="1"/>
  <c r="K4" i="22" s="1"/>
  <c r="C13" i="90" l="1"/>
  <c r="B13" i="90" l="1"/>
  <c r="C4" i="90"/>
  <c r="C4" i="89" l="1"/>
  <c r="C4" i="88"/>
  <c r="C4" i="87"/>
  <c r="C4" i="85" l="1"/>
  <c r="C4" i="50" l="1"/>
  <c r="C4" i="49"/>
  <c r="C4" i="74"/>
  <c r="D7" i="68" l="1"/>
  <c r="D7" i="67" l="1"/>
  <c r="D9" i="76" l="1"/>
  <c r="D7" i="76"/>
  <c r="C26" i="55" l="1"/>
  <c r="C12" i="55"/>
  <c r="C18" i="55"/>
  <c r="D18" i="55" s="1"/>
  <c r="D26" i="55"/>
  <c r="D25" i="55"/>
  <c r="D24" i="55"/>
  <c r="D23" i="55"/>
  <c r="D22" i="55"/>
  <c r="D21" i="55"/>
  <c r="D17" i="55"/>
  <c r="D16" i="55"/>
  <c r="D15" i="55"/>
  <c r="D14" i="55"/>
  <c r="D13" i="55"/>
  <c r="D12" i="55"/>
  <c r="D11" i="55"/>
  <c r="D10" i="55"/>
  <c r="D9" i="55"/>
  <c r="D8" i="55"/>
  <c r="D7" i="55"/>
  <c r="B26" i="55"/>
  <c r="C27" i="55"/>
  <c r="B27" i="55"/>
  <c r="B19" i="55"/>
  <c r="D27" i="55" l="1"/>
  <c r="C19" i="55"/>
  <c r="C28" i="55" s="1"/>
  <c r="D19" i="55"/>
  <c r="D28" i="55" s="1"/>
  <c r="B28" i="55"/>
  <c r="C4" i="84" l="1"/>
  <c r="C4" i="80" l="1"/>
  <c r="C4" i="70" l="1"/>
  <c r="C4" i="39" l="1"/>
  <c r="D16" i="12" l="1"/>
  <c r="G15" i="9" l="1"/>
  <c r="F15" i="9"/>
  <c r="E15" i="9"/>
  <c r="G10" i="9"/>
  <c r="F10" i="9"/>
  <c r="E10" i="9"/>
  <c r="D10" i="9"/>
  <c r="C10" i="9"/>
  <c r="B10" i="9"/>
  <c r="D15" i="9"/>
  <c r="C15" i="9"/>
  <c r="B15" i="9"/>
  <c r="C4" i="23" l="1"/>
  <c r="D4" i="23" s="1"/>
  <c r="E4" i="23" s="1"/>
  <c r="H4" i="19" l="1"/>
  <c r="K4" i="19" s="1"/>
  <c r="C25" i="39" l="1"/>
</calcChain>
</file>

<file path=xl/sharedStrings.xml><?xml version="1.0" encoding="utf-8"?>
<sst xmlns="http://schemas.openxmlformats.org/spreadsheetml/2006/main" count="3024" uniqueCount="1260">
  <si>
    <t>-</t>
  </si>
  <si>
    <t>Total</t>
  </si>
  <si>
    <t>Por Origem/Forma de Representação Legal</t>
  </si>
  <si>
    <t>%</t>
  </si>
  <si>
    <t>Total (€)</t>
  </si>
  <si>
    <t>Gastos por Participante</t>
  </si>
  <si>
    <t> -</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</si>
  <si>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</si>
  <si>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</si>
  <si>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</si>
  <si>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</si>
  <si>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</si>
  <si>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</si>
  <si>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</si>
  <si>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</si>
  <si>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</si>
  <si>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</si>
  <si>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</si>
  <si>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</si>
  <si>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</si>
  <si>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</si>
  <si>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</si>
  <si>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</si>
  <si>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</si>
  <si>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</si>
  <si>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</si>
  <si>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</si>
  <si>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</si>
  <si>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</si>
  <si>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 xml:space="preserve">Total </t>
  </si>
  <si>
    <t>- </t>
  </si>
  <si>
    <t>milhões €</t>
  </si>
  <si>
    <t>Total (número de empregados)</t>
  </si>
  <si>
    <t>CET 1</t>
  </si>
  <si>
    <t>Tier 1</t>
  </si>
  <si>
    <t>Cost-to-Income</t>
  </si>
  <si>
    <t>Particulares</t>
  </si>
  <si>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</si>
  <si>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</si>
  <si>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 xml:space="preserve">2018 
</t>
  </si>
  <si>
    <t>Domestic</t>
  </si>
  <si>
    <t>Subsidiary</t>
  </si>
  <si>
    <t>Branch office</t>
  </si>
  <si>
    <t>Source: BdP.</t>
  </si>
  <si>
    <t>28.9%</t>
  </si>
  <si>
    <t>46.2%</t>
  </si>
  <si>
    <t>17.9%</t>
  </si>
  <si>
    <t>27.8%</t>
  </si>
  <si>
    <t>33.3%</t>
  </si>
  <si>
    <t>38.5%</t>
  </si>
  <si>
    <t>24.1%</t>
  </si>
  <si>
    <t>30.8%</t>
  </si>
  <si>
    <t>36.4%</t>
  </si>
  <si>
    <t>22.6%</t>
  </si>
  <si>
    <t>29.9%</t>
  </si>
  <si>
    <t>98.4%</t>
  </si>
  <si>
    <t>95.2%</t>
  </si>
  <si>
    <t>51.1%</t>
  </si>
  <si>
    <t>95.1%</t>
  </si>
  <si>
    <t>98.6%</t>
  </si>
  <si>
    <t>94.5%</t>
  </si>
  <si>
    <t>63.2%</t>
  </si>
  <si>
    <t>92.9%</t>
  </si>
  <si>
    <t>62.6%</t>
  </si>
  <si>
    <t>94.6%</t>
  </si>
  <si>
    <r>
      <t>By No. of entities</t>
    </r>
    <r>
      <rPr>
        <b/>
        <vertAlign val="superscript"/>
        <sz val="10"/>
        <rFont val="Calibri"/>
        <family val="2"/>
      </rPr>
      <t>(2)</t>
    </r>
  </si>
  <si>
    <t>By Assets (million €)</t>
  </si>
  <si>
    <t>Portuguese Banking  Association (APB)</t>
  </si>
  <si>
    <r>
      <t>Portuguese Banking System (PBS)</t>
    </r>
    <r>
      <rPr>
        <b/>
        <vertAlign val="superscript"/>
        <sz val="10"/>
        <color theme="0"/>
        <rFont val="Calibri"/>
        <family val="2"/>
      </rPr>
      <t>(1)</t>
    </r>
  </si>
  <si>
    <t>APB as % of Total PBS</t>
  </si>
  <si>
    <r>
      <rPr>
        <vertAlign val="superscript"/>
        <sz val="8"/>
        <color theme="1"/>
        <rFont val="Calibri"/>
        <family val="2"/>
      </rPr>
      <t>(1)</t>
    </r>
    <r>
      <rPr>
        <sz val="8"/>
        <color theme="1"/>
        <rFont val="Calibri"/>
        <family val="2"/>
        <scheme val="minor"/>
      </rPr>
      <t xml:space="preserve"> In this table, the financial institutions belonging to a group have been accounted for as a single entity. The value of their assets corresponds to the consolidated value of the group assets for prudential purposes. The figures shown were provided by Banco de Portugal.</t>
    </r>
  </si>
  <si>
    <r>
      <rPr>
        <vertAlign val="superscript"/>
        <sz val="8"/>
        <color theme="1"/>
        <rFont val="Calibri"/>
        <family val="2"/>
      </rPr>
      <t>(2)</t>
    </r>
    <r>
      <rPr>
        <sz val="8"/>
        <color theme="1"/>
        <rFont val="Calibri"/>
        <family val="2"/>
        <scheme val="minor"/>
      </rPr>
      <t xml:space="preserve"> The Entities are the APB's Members.</t>
    </r>
  </si>
  <si>
    <t>Table 1 - Representativity of the APB members in the Portuguese banking system by origin / type of legal structure, as at 31 December (2017-2019)</t>
  </si>
  <si>
    <t>Table 2 - Characterisation of member institutions, as at 31 December 2019</t>
  </si>
  <si>
    <t>Large</t>
  </si>
  <si>
    <t>Medium-sized</t>
  </si>
  <si>
    <t>Small</t>
  </si>
  <si>
    <t>No. of Financial Institutions</t>
  </si>
  <si>
    <t>As % of Total</t>
  </si>
  <si>
    <t>Aggregated Assets (million €)</t>
  </si>
  <si>
    <t>64.0%</t>
  </si>
  <si>
    <t>16.0%</t>
  </si>
  <si>
    <t>20.0%</t>
  </si>
  <si>
    <t>24.0%</t>
  </si>
  <si>
    <t>60.0%</t>
  </si>
  <si>
    <t>72.0%</t>
  </si>
  <si>
    <t>28.0%</t>
  </si>
  <si>
    <t>100.0%</t>
  </si>
  <si>
    <t>69.4%</t>
  </si>
  <si>
    <t>2.8%</t>
  </si>
  <si>
    <t>87.5%</t>
  </si>
  <si>
    <t>7.6%</t>
  </si>
  <si>
    <t>4.9%</t>
  </si>
  <si>
    <t>98.0%</t>
  </si>
  <si>
    <t>2.0%</t>
  </si>
  <si>
    <r>
      <rPr>
        <vertAlign val="superscript"/>
        <sz val="8"/>
        <color theme="1"/>
        <rFont val="Calibri"/>
        <family val="2"/>
      </rPr>
      <t>(1)</t>
    </r>
    <r>
      <rPr>
        <sz val="8"/>
        <color theme="1"/>
        <rFont val="Calibri"/>
        <family val="2"/>
        <scheme val="minor"/>
      </rPr>
      <t xml:space="preserve"> Financial institutions are classified as "Large" if they represent 5% or more of aggregate assets, "Medium-sized" if they represent between 1% and 5% and "Small" if represent 1% or less.</t>
    </r>
  </si>
  <si>
    <r>
      <rPr>
        <vertAlign val="superscript"/>
        <sz val="8"/>
        <color theme="1"/>
        <rFont val="Calibri"/>
        <family val="2"/>
      </rPr>
      <t>(2)</t>
    </r>
    <r>
      <rPr>
        <sz val="8"/>
        <color theme="1"/>
        <rFont val="Calibri"/>
        <family val="2"/>
        <scheme val="minor"/>
      </rPr>
      <t xml:space="preserve"> Financial institutions' business is classified as "Specialised" if they engage exclusively or mostly in the following activities: consumer credt, mortgages, car loans, credit cards or investment banking. In all other cases, they are classified as Multi-specialised.</t>
    </r>
  </si>
  <si>
    <t>Note: Sample includes 25 FIs. Separate aggregated assets.</t>
  </si>
  <si>
    <t>Source: FIs, APB.</t>
  </si>
  <si>
    <t>By Origin / Type of Legal Structure</t>
  </si>
  <si>
    <r>
      <t>By Business Area</t>
    </r>
    <r>
      <rPr>
        <b/>
        <vertAlign val="superscript"/>
        <sz val="10"/>
        <color theme="1"/>
        <rFont val="Calibri"/>
        <family val="2"/>
      </rPr>
      <t>(2)</t>
    </r>
  </si>
  <si>
    <t>Multi-specialised</t>
  </si>
  <si>
    <t>Specialised</t>
  </si>
  <si>
    <r>
      <t>By Size</t>
    </r>
    <r>
      <rPr>
        <b/>
        <vertAlign val="superscript"/>
        <sz val="10"/>
        <color theme="1"/>
        <rFont val="Calibri"/>
        <family val="2"/>
      </rPr>
      <t>(1)</t>
    </r>
  </si>
  <si>
    <t>Average</t>
  </si>
  <si>
    <t>Aggregate Assets</t>
  </si>
  <si>
    <t>Total (million €)</t>
  </si>
  <si>
    <t>Annual change rate</t>
  </si>
  <si>
    <t>National GDP (real)</t>
  </si>
  <si>
    <t>National GDP (nominal)</t>
  </si>
  <si>
    <t>Aggregate assets as % of GDP</t>
  </si>
  <si>
    <t>Table 3 - Aggregate assets and national GDP (2016-2019)</t>
  </si>
  <si>
    <t>Table 4 - Aggregate assets by size and origin / type of legal structure, as at 31 December (2016-2019)</t>
  </si>
  <si>
    <t>-0.7%</t>
  </si>
  <si>
    <t>0.4%</t>
  </si>
  <si>
    <t>0.0%</t>
  </si>
  <si>
    <t>4.4%</t>
  </si>
  <si>
    <t>3.5%</t>
  </si>
  <si>
    <t>2.6%</t>
  </si>
  <si>
    <t>2.2%</t>
  </si>
  <si>
    <t>5.1%</t>
  </si>
  <si>
    <t>4.3%</t>
  </si>
  <si>
    <t>3.9%</t>
  </si>
  <si>
    <t>177.1%</t>
  </si>
  <si>
    <t>167.3%</t>
  </si>
  <si>
    <t>161.1%</t>
  </si>
  <si>
    <t>155.7%</t>
  </si>
  <si>
    <t>165.3%</t>
  </si>
  <si>
    <t>Source: FIs, APB, INE.</t>
  </si>
  <si>
    <t>By Size</t>
  </si>
  <si>
    <t>Assets (million €)</t>
  </si>
  <si>
    <t>As % of total assets</t>
  </si>
  <si>
    <t>85.7%</t>
  </si>
  <si>
    <t>87.9%</t>
  </si>
  <si>
    <t>86.9%</t>
  </si>
  <si>
    <t>9.3%</t>
  </si>
  <si>
    <t>7.5%</t>
  </si>
  <si>
    <t>5.6%</t>
  </si>
  <si>
    <t>79.6%</t>
  </si>
  <si>
    <t>68.2%</t>
  </si>
  <si>
    <t>71.8%</t>
  </si>
  <si>
    <t>18.8%</t>
  </si>
  <si>
    <t>27.6%</t>
  </si>
  <si>
    <t>29.1%</t>
  </si>
  <si>
    <t>1.6%</t>
  </si>
  <si>
    <t>2.4%</t>
  </si>
  <si>
    <t>2.7%</t>
  </si>
  <si>
    <t>5.0%</t>
  </si>
  <si>
    <t>1.8%</t>
  </si>
  <si>
    <t>-25.5%</t>
  </si>
  <si>
    <t>7.0%</t>
  </si>
  <si>
    <t>-12.8%</t>
  </si>
  <si>
    <t>70.0%</t>
  </si>
  <si>
    <t>50.3%</t>
  </si>
  <si>
    <t>7.7%</t>
  </si>
  <si>
    <t>10.3%</t>
  </si>
  <si>
    <t>-2.0%</t>
  </si>
  <si>
    <t>10.6%</t>
  </si>
  <si>
    <t>1.2%</t>
  </si>
  <si>
    <t>0.9%</t>
  </si>
  <si>
    <t>-12.1%</t>
  </si>
  <si>
    <t>2.1%</t>
  </si>
  <si>
    <t>-4.1%</t>
  </si>
  <si>
    <t>5.5%</t>
  </si>
  <si>
    <t>0.7%</t>
  </si>
  <si>
    <t>87.0%</t>
  </si>
  <si>
    <t>-5.7%</t>
  </si>
  <si>
    <t>7.9%</t>
  </si>
  <si>
    <t>5.2%</t>
  </si>
  <si>
    <t>-4.2%</t>
  </si>
  <si>
    <t>15.9%</t>
  </si>
  <si>
    <t>25.8%</t>
  </si>
  <si>
    <t>22.1%</t>
  </si>
  <si>
    <t>Table 5 - Number of employees as at 31 December (2016-2019)</t>
  </si>
  <si>
    <t>As % of total</t>
  </si>
  <si>
    <t xml:space="preserve">Note: Sample includes 25 FIs. </t>
  </si>
  <si>
    <t>Global Number of Employees</t>
  </si>
  <si>
    <t>In Domestic Activity</t>
  </si>
  <si>
    <t>In Internacional Activity</t>
  </si>
  <si>
    <t>-1.8%</t>
  </si>
  <si>
    <t>0.1%</t>
  </si>
  <si>
    <t>-0.1%</t>
  </si>
  <si>
    <t>-0.6%</t>
  </si>
  <si>
    <t>-1.4%</t>
  </si>
  <si>
    <t>0.2%</t>
  </si>
  <si>
    <t>-0.4%</t>
  </si>
  <si>
    <t>96.8%</t>
  </si>
  <si>
    <t>97.3%</t>
  </si>
  <si>
    <t>97.5%</t>
  </si>
  <si>
    <t>97.6%</t>
  </si>
  <si>
    <t>-16.0%</t>
  </si>
  <si>
    <t>-6.8%</t>
  </si>
  <si>
    <t>-5.6%</t>
  </si>
  <si>
    <t>-9.5%</t>
  </si>
  <si>
    <t>3.2%</t>
  </si>
  <si>
    <t>2.5%</t>
  </si>
  <si>
    <t>Contribution to growth in the number of employees</t>
  </si>
  <si>
    <t>Table 6 - Number of employees in domestic activity by size as at 31 December (2016-2019)</t>
  </si>
  <si>
    <t>-2.3%</t>
  </si>
  <si>
    <t>-3.3%</t>
  </si>
  <si>
    <t>-2.4%</t>
  </si>
  <si>
    <t>-2.6%</t>
  </si>
  <si>
    <t>-1.7%</t>
  </si>
  <si>
    <t>-2.5%</t>
  </si>
  <si>
    <t>-13.6%</t>
  </si>
  <si>
    <t>1.7%</t>
  </si>
  <si>
    <t>-3.9%</t>
  </si>
  <si>
    <t>-0.3%</t>
  </si>
  <si>
    <t>1.1%</t>
  </si>
  <si>
    <t>24.7%</t>
  </si>
  <si>
    <t>11.3%</t>
  </si>
  <si>
    <t>21.3%</t>
  </si>
  <si>
    <t>2.3%</t>
  </si>
  <si>
    <t>1.9%</t>
  </si>
  <si>
    <t>-7.3%</t>
  </si>
  <si>
    <t>-1.3%</t>
  </si>
  <si>
    <t>-2.9%</t>
  </si>
  <si>
    <t>-17.6%</t>
  </si>
  <si>
    <t>-1.6%</t>
  </si>
  <si>
    <t>-1.9%</t>
  </si>
  <si>
    <t>-0.8%</t>
  </si>
  <si>
    <t>58.7%</t>
  </si>
  <si>
    <t>-4.5%</t>
  </si>
  <si>
    <t>17.4%</t>
  </si>
  <si>
    <t>-1.0%</t>
  </si>
  <si>
    <t>34.9%</t>
  </si>
  <si>
    <t>-2.2%</t>
  </si>
  <si>
    <t>-0.5%</t>
  </si>
  <si>
    <t>47.9%</t>
  </si>
  <si>
    <t>44.3%</t>
  </si>
  <si>
    <t>12.5%</t>
  </si>
  <si>
    <t>1.3%</t>
  </si>
  <si>
    <t>Table 7 - Number of employees in domestic activity by origin / type of legal structure, as at 31 December (2016-2019)</t>
  </si>
  <si>
    <t xml:space="preserve">Medium-sized </t>
  </si>
  <si>
    <t>Table 8 - Characterisation of employees in domestic activity by size and origin / type of legal structure, as at 31 December 2019</t>
  </si>
  <si>
    <t>Number of employees</t>
  </si>
  <si>
    <t>By Gender</t>
  </si>
  <si>
    <t>Men</t>
  </si>
  <si>
    <t>Women</t>
  </si>
  <si>
    <t>By age</t>
  </si>
  <si>
    <t>Up to 30 years</t>
  </si>
  <si>
    <t>30 to 44 years</t>
  </si>
  <si>
    <t>45 years or over</t>
  </si>
  <si>
    <t>By Years of Service</t>
  </si>
  <si>
    <t>Up to 1 year</t>
  </si>
  <si>
    <t>1 to 5 years</t>
  </si>
  <si>
    <t>6 to 10 years</t>
  </si>
  <si>
    <t>11 to 15 years</t>
  </si>
  <si>
    <t>Over 15 years</t>
  </si>
  <si>
    <t>By Type of Employment Contract</t>
  </si>
  <si>
    <t>Permanent</t>
  </si>
  <si>
    <t>Fixed terms</t>
  </si>
  <si>
    <t xml:space="preserve">By Academic Qualifications </t>
  </si>
  <si>
    <t>9th grade</t>
  </si>
  <si>
    <t>12th grade</t>
  </si>
  <si>
    <t>Higher education</t>
  </si>
  <si>
    <t>By Position</t>
  </si>
  <si>
    <t>Heads of department</t>
  </si>
  <si>
    <t>Specific</t>
  </si>
  <si>
    <t>Administrative</t>
  </si>
  <si>
    <t>Ancillary</t>
  </si>
  <si>
    <t>By Activity</t>
  </si>
  <si>
    <t xml:space="preserve">Commercial </t>
  </si>
  <si>
    <t>Other</t>
  </si>
  <si>
    <t>50.0%</t>
  </si>
  <si>
    <t>41.4%</t>
  </si>
  <si>
    <t>50.7%</t>
  </si>
  <si>
    <t>6.7%</t>
  </si>
  <si>
    <t>11.6%</t>
  </si>
  <si>
    <t>6.8%</t>
  </si>
  <si>
    <t>17.6%</t>
  </si>
  <si>
    <t>57.4%</t>
  </si>
  <si>
    <t>97.4%</t>
  </si>
  <si>
    <t>32.0%</t>
  </si>
  <si>
    <t>64.5%</t>
  </si>
  <si>
    <t>24.8%</t>
  </si>
  <si>
    <t>53.7%</t>
  </si>
  <si>
    <t>20.9%</t>
  </si>
  <si>
    <t>56.5%</t>
  </si>
  <si>
    <t>43.5%</t>
  </si>
  <si>
    <t>49.4%</t>
  </si>
  <si>
    <t>50.6%</t>
  </si>
  <si>
    <t>3.1%</t>
  </si>
  <si>
    <t>39.5%</t>
  </si>
  <si>
    <t>3.8%</t>
  </si>
  <si>
    <t>6.1%</t>
  </si>
  <si>
    <t>66.8%</t>
  </si>
  <si>
    <t>98.3%</t>
  </si>
  <si>
    <t>33.2%</t>
  </si>
  <si>
    <t>63.0%</t>
  </si>
  <si>
    <t>26.6%</t>
  </si>
  <si>
    <t>53.5%</t>
  </si>
  <si>
    <t>19.5%</t>
  </si>
  <si>
    <t>63.8%</t>
  </si>
  <si>
    <t>36.2%</t>
  </si>
  <si>
    <t>52.7%</t>
  </si>
  <si>
    <t>47.3%</t>
  </si>
  <si>
    <t>5.4%</t>
  </si>
  <si>
    <t>38.6%</t>
  </si>
  <si>
    <t>56.0%</t>
  </si>
  <si>
    <t>3.3%</t>
  </si>
  <si>
    <t>13.1%</t>
  </si>
  <si>
    <t>10.2%</t>
  </si>
  <si>
    <t>61.0%</t>
  </si>
  <si>
    <t>41.1%</t>
  </si>
  <si>
    <t>54.6%</t>
  </si>
  <si>
    <t>23.1%</t>
  </si>
  <si>
    <t>34.1%</t>
  </si>
  <si>
    <t>40.2%</t>
  </si>
  <si>
    <t>68.7%</t>
  </si>
  <si>
    <t>31.1%</t>
  </si>
  <si>
    <t>50.4%</t>
  </si>
  <si>
    <t>49.6%</t>
  </si>
  <si>
    <t>32.4%</t>
  </si>
  <si>
    <t>52.9%</t>
  </si>
  <si>
    <t>14.6%</t>
  </si>
  <si>
    <t>30.3%</t>
  </si>
  <si>
    <t>47.1%</t>
  </si>
  <si>
    <t>6.5%</t>
  </si>
  <si>
    <t>9.2%</t>
  </si>
  <si>
    <t>95.4%</t>
  </si>
  <si>
    <t>4.6%</t>
  </si>
  <si>
    <t>1.0%</t>
  </si>
  <si>
    <t>18.7%</t>
  </si>
  <si>
    <t>80.5%</t>
  </si>
  <si>
    <t>18.2%</t>
  </si>
  <si>
    <t>70.5%</t>
  </si>
  <si>
    <t>11.1%</t>
  </si>
  <si>
    <t>11.9%</t>
  </si>
  <si>
    <t>88.1%</t>
  </si>
  <si>
    <t>50.2%</t>
  </si>
  <si>
    <t>49.8%</t>
  </si>
  <si>
    <t>4.5%</t>
  </si>
  <si>
    <t>37.9%</t>
  </si>
  <si>
    <t>57.6%</t>
  </si>
  <si>
    <t>14.9%</t>
  </si>
  <si>
    <t>67.4%</t>
  </si>
  <si>
    <t>96.5%</t>
  </si>
  <si>
    <t>4.1%</t>
  </si>
  <si>
    <t>35.1%</t>
  </si>
  <si>
    <t>60.8%</t>
  </si>
  <si>
    <t>28.2%</t>
  </si>
  <si>
    <t>42.9%</t>
  </si>
  <si>
    <t>64.1%</t>
  </si>
  <si>
    <t>35.9%</t>
  </si>
  <si>
    <t>44.9%</t>
  </si>
  <si>
    <t>52.3%</t>
  </si>
  <si>
    <t>30.0%</t>
  </si>
  <si>
    <t>56.9%</t>
  </si>
  <si>
    <t>1.4%</t>
  </si>
  <si>
    <t>3.7%</t>
  </si>
  <si>
    <t>32.8%</t>
  </si>
  <si>
    <t>63.5%</t>
  </si>
  <si>
    <t>69.7%</t>
  </si>
  <si>
    <t>8.9%</t>
  </si>
  <si>
    <t>61.2%</t>
  </si>
  <si>
    <t>38.8%</t>
  </si>
  <si>
    <t>48.3%</t>
  </si>
  <si>
    <t>51.7%</t>
  </si>
  <si>
    <t>51.8%</t>
  </si>
  <si>
    <t>12.8%</t>
  </si>
  <si>
    <t>35.4%</t>
  </si>
  <si>
    <t>33.4%</t>
  </si>
  <si>
    <t>47.6%</t>
  </si>
  <si>
    <t>6.2%</t>
  </si>
  <si>
    <t>47.5%</t>
  </si>
  <si>
    <t>98.9%</t>
  </si>
  <si>
    <t>14.8%</t>
  </si>
  <si>
    <t>84.8%</t>
  </si>
  <si>
    <t>84.9%</t>
  </si>
  <si>
    <t>74.2%</t>
  </si>
  <si>
    <t>9.9%</t>
  </si>
  <si>
    <t>8.4%</t>
  </si>
  <si>
    <t>91.6%</t>
  </si>
  <si>
    <t>48.9%</t>
  </si>
  <si>
    <t>4.8%</t>
  </si>
  <si>
    <t>40.1%</t>
  </si>
  <si>
    <t>45.1%</t>
  </si>
  <si>
    <t>15.4%</t>
  </si>
  <si>
    <t>57.0%</t>
  </si>
  <si>
    <t>98.1%</t>
  </si>
  <si>
    <t>35.6%</t>
  </si>
  <si>
    <t>58.9%</t>
  </si>
  <si>
    <t>25.6%</t>
  </si>
  <si>
    <t>49.1%</t>
  </si>
  <si>
    <t>24.4%</t>
  </si>
  <si>
    <t>64.4%</t>
  </si>
  <si>
    <t>49.3%</t>
  </si>
  <si>
    <t>6.0%</t>
  </si>
  <si>
    <t>46.9%</t>
  </si>
  <si>
    <t>5.9%</t>
  </si>
  <si>
    <t>15.3%</t>
  </si>
  <si>
    <t>14.5%</t>
  </si>
  <si>
    <t>58.3%</t>
  </si>
  <si>
    <t>34.6%</t>
  </si>
  <si>
    <t>60.5%</t>
  </si>
  <si>
    <t>23.6%</t>
  </si>
  <si>
    <t>16.6%</t>
  </si>
  <si>
    <t>97.9%</t>
  </si>
  <si>
    <t>33.5%</t>
  </si>
  <si>
    <t>62.4%</t>
  </si>
  <si>
    <t>25.9%</t>
  </si>
  <si>
    <t>51.2%</t>
  </si>
  <si>
    <t>22.2%</t>
  </si>
  <si>
    <t>58.5%</t>
  </si>
  <si>
    <t>41.5%</t>
  </si>
  <si>
    <t>7.8%</t>
  </si>
  <si>
    <t>50.8%</t>
  </si>
  <si>
    <t>57.3%</t>
  </si>
  <si>
    <t>53.6%</t>
  </si>
  <si>
    <r>
      <t>W</t>
    </r>
    <r>
      <rPr>
        <b/>
        <vertAlign val="superscript"/>
        <sz val="10"/>
        <color theme="0"/>
        <rFont val="Calibri"/>
        <family val="2"/>
      </rPr>
      <t>*</t>
    </r>
  </si>
  <si>
    <t>* (M) Men; (W) Women; (D) Difference.</t>
  </si>
  <si>
    <t>64.2%</t>
  </si>
  <si>
    <t>35.8%</t>
  </si>
  <si>
    <t>28.4</t>
  </si>
  <si>
    <t>39.2%</t>
  </si>
  <si>
    <t>21.6</t>
  </si>
  <si>
    <t>60.2%</t>
  </si>
  <si>
    <t>39.8%</t>
  </si>
  <si>
    <t>20.4</t>
  </si>
  <si>
    <t>47.2%</t>
  </si>
  <si>
    <t>52.8%</t>
  </si>
  <si>
    <t>-5.6</t>
  </si>
  <si>
    <t>-5.4</t>
  </si>
  <si>
    <t>48.4%</t>
  </si>
  <si>
    <t>51.6%</t>
  </si>
  <si>
    <t>-3.2</t>
  </si>
  <si>
    <t>47.8%</t>
  </si>
  <si>
    <t>52.2%</t>
  </si>
  <si>
    <t>-4.4</t>
  </si>
  <si>
    <t>40.4%</t>
  </si>
  <si>
    <t>59.6%</t>
  </si>
  <si>
    <t>-19.2</t>
  </si>
  <si>
    <t>59.8%</t>
  </si>
  <si>
    <t>-19.6</t>
  </si>
  <si>
    <t>-22.4</t>
  </si>
  <si>
    <t>38.4%</t>
  </si>
  <si>
    <t>61.6%</t>
  </si>
  <si>
    <t>-23.2</t>
  </si>
  <si>
    <t>42.7%</t>
  </si>
  <si>
    <t>-14.6</t>
  </si>
  <si>
    <t>48.2%</t>
  </si>
  <si>
    <t>-3.6</t>
  </si>
  <si>
    <t>59.2%</t>
  </si>
  <si>
    <t>40.8%</t>
  </si>
  <si>
    <t>18.4</t>
  </si>
  <si>
    <t>73.3%</t>
  </si>
  <si>
    <t>26.7%</t>
  </si>
  <si>
    <t>46.6</t>
  </si>
  <si>
    <t>71.4%</t>
  </si>
  <si>
    <t>28.6%</t>
  </si>
  <si>
    <t>42.8</t>
  </si>
  <si>
    <t>70.1%</t>
  </si>
  <si>
    <t>40.2</t>
  </si>
  <si>
    <t>70.7%</t>
  </si>
  <si>
    <t>29.3%</t>
  </si>
  <si>
    <t>41.4</t>
  </si>
  <si>
    <t>56.1%</t>
  </si>
  <si>
    <t>43.9%</t>
  </si>
  <si>
    <t>12.2</t>
  </si>
  <si>
    <t>5.6</t>
  </si>
  <si>
    <t>47.7%</t>
  </si>
  <si>
    <t>4.6</t>
  </si>
  <si>
    <t>52.6%</t>
  </si>
  <si>
    <t>47.4%</t>
  </si>
  <si>
    <t>5.2</t>
  </si>
  <si>
    <t>46.4%</t>
  </si>
  <si>
    <t>-7.2</t>
  </si>
  <si>
    <t>44.8%</t>
  </si>
  <si>
    <t>55.2%</t>
  </si>
  <si>
    <t>-10.4</t>
  </si>
  <si>
    <t>85.4%</t>
  </si>
  <si>
    <t>-70.8</t>
  </si>
  <si>
    <t>15.2%</t>
  </si>
  <si>
    <t>-69.6</t>
  </si>
  <si>
    <t>89.7%</t>
  </si>
  <si>
    <t>-79.4</t>
  </si>
  <si>
    <t>15.6%</t>
  </si>
  <si>
    <t>84.4%</t>
  </si>
  <si>
    <t>-68.8</t>
  </si>
  <si>
    <t>28.2</t>
  </si>
  <si>
    <t>23.2</t>
  </si>
  <si>
    <t>59.9%</t>
  </si>
  <si>
    <t>19.8</t>
  </si>
  <si>
    <t>51.4%</t>
  </si>
  <si>
    <t>48.6%</t>
  </si>
  <si>
    <t>2.8</t>
  </si>
  <si>
    <t>-0.4</t>
  </si>
  <si>
    <t>-1.2</t>
  </si>
  <si>
    <t>35.2%</t>
  </si>
  <si>
    <t>64.8%</t>
  </si>
  <si>
    <t>-29.6</t>
  </si>
  <si>
    <t>37.6%</t>
  </si>
  <si>
    <t>-24.8</t>
  </si>
  <si>
    <t>-18.4</t>
  </si>
  <si>
    <t>41.7%</t>
  </si>
  <si>
    <t>16.6</t>
  </si>
  <si>
    <t>55.6%</t>
  </si>
  <si>
    <t>44.4%</t>
  </si>
  <si>
    <t>11.2</t>
  </si>
  <si>
    <t>47.0%</t>
  </si>
  <si>
    <t>53.0%</t>
  </si>
  <si>
    <t>-6.0</t>
  </si>
  <si>
    <t>62.0%</t>
  </si>
  <si>
    <t>38.0%</t>
  </si>
  <si>
    <t>24.0</t>
  </si>
  <si>
    <t>0.8</t>
  </si>
  <si>
    <t>46.0%</t>
  </si>
  <si>
    <t>55.0%</t>
  </si>
  <si>
    <t>54.0%</t>
  </si>
  <si>
    <t>45.0%</t>
  </si>
  <si>
    <t>-8.0</t>
  </si>
  <si>
    <t>-21.0</t>
  </si>
  <si>
    <t>10.0</t>
  </si>
  <si>
    <t>39.0%</t>
  </si>
  <si>
    <t>-22.0</t>
  </si>
  <si>
    <t>5.8</t>
  </si>
  <si>
    <t>Table 10 - Employees by gender and position by size of member institutions, as at 31 December (2016-2019)</t>
  </si>
  <si>
    <t>Table 11 - Employees by gender and position by type of legal structure of member institutions, as at 31 December (2016-2019)</t>
  </si>
  <si>
    <t>64.9%</t>
  </si>
  <si>
    <t>42.1%</t>
  </si>
  <si>
    <t>69.9%</t>
  </si>
  <si>
    <t>49.5%</t>
  </si>
  <si>
    <t>37.1%</t>
  </si>
  <si>
    <t>54.5%</t>
  </si>
  <si>
    <t>45.7%</t>
  </si>
  <si>
    <t>36.6%</t>
  </si>
  <si>
    <t>57.9%</t>
  </si>
  <si>
    <t>71.1%</t>
  </si>
  <si>
    <t>30.1%</t>
  </si>
  <si>
    <t>50.5%</t>
  </si>
  <si>
    <t>62.9%</t>
  </si>
  <si>
    <t>45.5%</t>
  </si>
  <si>
    <t>54.3%</t>
  </si>
  <si>
    <t>63.4%</t>
  </si>
  <si>
    <t>29.8</t>
  </si>
  <si>
    <t>-2.8</t>
  </si>
  <si>
    <t>-15.8</t>
  </si>
  <si>
    <t>-42.2</t>
  </si>
  <si>
    <t>39.8</t>
  </si>
  <si>
    <t>-1.0</t>
  </si>
  <si>
    <t>-25.8</t>
  </si>
  <si>
    <t>100.0</t>
  </si>
  <si>
    <t>9.0</t>
  </si>
  <si>
    <t>-8.6</t>
  </si>
  <si>
    <t>-26.8</t>
  </si>
  <si>
    <t>0.0</t>
  </si>
  <si>
    <t>63.9%</t>
  </si>
  <si>
    <t>42.2%</t>
  </si>
  <si>
    <t>62.7%</t>
  </si>
  <si>
    <t>37.3%</t>
  </si>
  <si>
    <t>53.3%</t>
  </si>
  <si>
    <t>36.1%</t>
  </si>
  <si>
    <t>50.9%</t>
  </si>
  <si>
    <t>57.8%</t>
  </si>
  <si>
    <t>72.2%</t>
  </si>
  <si>
    <t>46.7%</t>
  </si>
  <si>
    <t>27.8</t>
  </si>
  <si>
    <t>-1.8</t>
  </si>
  <si>
    <t>-15.6</t>
  </si>
  <si>
    <t>-44.4</t>
  </si>
  <si>
    <t>25.4</t>
  </si>
  <si>
    <t>-25.4</t>
  </si>
  <si>
    <t>6.6</t>
  </si>
  <si>
    <t>-5.2</t>
  </si>
  <si>
    <t>62.8%</t>
  </si>
  <si>
    <t>49.2%</t>
  </si>
  <si>
    <t>27.7%</t>
  </si>
  <si>
    <t>61.4%</t>
  </si>
  <si>
    <t>40.3%</t>
  </si>
  <si>
    <t>37.2%</t>
  </si>
  <si>
    <t>72.3%</t>
  </si>
  <si>
    <t>66.6%</t>
  </si>
  <si>
    <t>52.4%</t>
  </si>
  <si>
    <t>59.7%</t>
  </si>
  <si>
    <t>25.6</t>
  </si>
  <si>
    <t>-1.6</t>
  </si>
  <si>
    <t>-17.0</t>
  </si>
  <si>
    <t>-44.6</t>
  </si>
  <si>
    <t>22.8</t>
  </si>
  <si>
    <t>-1.4</t>
  </si>
  <si>
    <t>-33.2</t>
  </si>
  <si>
    <t>-4.8</t>
  </si>
  <si>
    <t>-19.4</t>
  </si>
  <si>
    <t>62.1%</t>
  </si>
  <si>
    <t>48.8%</t>
  </si>
  <si>
    <t>61.5%</t>
  </si>
  <si>
    <t>36.8%</t>
  </si>
  <si>
    <t>68.0%</t>
  </si>
  <si>
    <t>44.6%</t>
  </si>
  <si>
    <t>55.4%</t>
  </si>
  <si>
    <t>24.2</t>
  </si>
  <si>
    <t>-2.4</t>
  </si>
  <si>
    <t>-36.0</t>
  </si>
  <si>
    <t>23.0</t>
  </si>
  <si>
    <t>-26.4</t>
  </si>
  <si>
    <t>36.0</t>
  </si>
  <si>
    <t>-10.8</t>
  </si>
  <si>
    <t>Table 12 - Average age of the employees in domestic activity by size and origin / type of legal structure, as at 31 December (2016-2019)</t>
  </si>
  <si>
    <t>Average age (years)</t>
  </si>
  <si>
    <t>Change</t>
  </si>
  <si>
    <t>By size</t>
  </si>
  <si>
    <t>By origin / type of legal structure</t>
  </si>
  <si>
    <t>Subsidiaries</t>
  </si>
  <si>
    <t>47.5</t>
  </si>
  <si>
    <t>48.1</t>
  </si>
  <si>
    <t>48.6</t>
  </si>
  <si>
    <t>48.9</t>
  </si>
  <si>
    <t>48.3</t>
  </si>
  <si>
    <t>47.9</t>
  </si>
  <si>
    <t>37.0</t>
  </si>
  <si>
    <t>49.6</t>
  </si>
  <si>
    <t>49.5</t>
  </si>
  <si>
    <t>35.4</t>
  </si>
  <si>
    <t>50.7</t>
  </si>
  <si>
    <t>51.1</t>
  </si>
  <si>
    <t>50.0</t>
  </si>
  <si>
    <t>49.1</t>
  </si>
  <si>
    <t>50.1</t>
  </si>
  <si>
    <t>35.1</t>
  </si>
  <si>
    <t>35.7</t>
  </si>
  <si>
    <t>48.2</t>
  </si>
  <si>
    <t>34.3</t>
  </si>
  <si>
    <t>49.8</t>
  </si>
  <si>
    <t>32.6</t>
  </si>
  <si>
    <t>49.3</t>
  </si>
  <si>
    <t>37.1</t>
  </si>
  <si>
    <t>49.7</t>
  </si>
  <si>
    <t>37.3</t>
  </si>
  <si>
    <t>49.2</t>
  </si>
  <si>
    <t>42.7</t>
  </si>
  <si>
    <t>Table 13 - Average years of service of the employees in domestic activity by size and origin / type of legal structure, as at 31 December (2016-2019)</t>
  </si>
  <si>
    <t>Average tenure (years)</t>
  </si>
  <si>
    <t>21.7</t>
  </si>
  <si>
    <t>21.3</t>
  </si>
  <si>
    <t>0.5%</t>
  </si>
  <si>
    <t>23.3</t>
  </si>
  <si>
    <t>20.9</t>
  </si>
  <si>
    <t>7.7</t>
  </si>
  <si>
    <t>21.2</t>
  </si>
  <si>
    <t>4.3</t>
  </si>
  <si>
    <t>23.8</t>
  </si>
  <si>
    <t>21.8</t>
  </si>
  <si>
    <t>3.3</t>
  </si>
  <si>
    <t>22.5</t>
  </si>
  <si>
    <t>7.6</t>
  </si>
  <si>
    <t>5.3</t>
  </si>
  <si>
    <t>22.2</t>
  </si>
  <si>
    <t>7.2</t>
  </si>
  <si>
    <t>14.5</t>
  </si>
  <si>
    <t>4.5</t>
  </si>
  <si>
    <t>6.4</t>
  </si>
  <si>
    <t>24.3</t>
  </si>
  <si>
    <t>22.0</t>
  </si>
  <si>
    <t>22.4</t>
  </si>
  <si>
    <t>23.9</t>
  </si>
  <si>
    <t>6.2</t>
  </si>
  <si>
    <t>Table 14 - Employees by gender and type of work arrangement in domestic activity, as at 31 December 2019</t>
  </si>
  <si>
    <t>Full-time</t>
  </si>
  <si>
    <t>Part-time</t>
  </si>
  <si>
    <t>Flexi-time</t>
  </si>
  <si>
    <t>Shifts</t>
  </si>
  <si>
    <t>93.0%</t>
  </si>
  <si>
    <t>6.3%</t>
  </si>
  <si>
    <t>Table 15 - Training at member institutions (2016-2019)</t>
  </si>
  <si>
    <t>Number of Trainees</t>
  </si>
  <si>
    <t>Number of Participants in Training Courses</t>
  </si>
  <si>
    <r>
      <rPr>
        <sz val="10"/>
        <color rgb="FF000000"/>
        <rFont val="Calibri"/>
        <family val="2"/>
      </rPr>
      <t>As % of employees in domestic activity</t>
    </r>
    <r>
      <rPr>
        <vertAlign val="superscript"/>
        <sz val="10"/>
        <color rgb="FF000000"/>
        <rFont val="Calibri"/>
        <family val="2"/>
      </rPr>
      <t>(1)</t>
    </r>
  </si>
  <si>
    <r>
      <rPr>
        <vertAlign val="superscript"/>
        <sz val="8"/>
        <color theme="1"/>
        <rFont val="Calibri"/>
        <family val="2"/>
      </rPr>
      <t>(1)</t>
    </r>
    <r>
      <rPr>
        <sz val="8"/>
        <color theme="1"/>
        <rFont val="Calibri"/>
        <family val="2"/>
        <scheme val="minor"/>
      </rPr>
      <t xml:space="preserve"> Due to the lack of data, all the indicators on training of employees refer to only 20 of 25 institutions in the sample.</t>
    </r>
  </si>
  <si>
    <t>Number of Training Hours</t>
  </si>
  <si>
    <t>Number of Training Courses</t>
  </si>
  <si>
    <t>93.5%</t>
  </si>
  <si>
    <t>97.1%</t>
  </si>
  <si>
    <t>99.5%</t>
  </si>
  <si>
    <t>-2.1%</t>
  </si>
  <si>
    <t>65.4%</t>
  </si>
  <si>
    <t>109.2%</t>
  </si>
  <si>
    <t>-41.4%</t>
  </si>
  <si>
    <t>20.5%</t>
  </si>
  <si>
    <t>29.4%</t>
  </si>
  <si>
    <t>-4.4%</t>
  </si>
  <si>
    <t>9.7%</t>
  </si>
  <si>
    <t>30.6%</t>
  </si>
  <si>
    <t>12.0%</t>
  </si>
  <si>
    <t>Table 16 - Type of participation, training courses and corresponding methods, as at 31 December (2016-2019)</t>
  </si>
  <si>
    <t>Type of Training Courses</t>
  </si>
  <si>
    <t>In-house</t>
  </si>
  <si>
    <t>External</t>
  </si>
  <si>
    <t>Participations in Training Courses</t>
  </si>
  <si>
    <t>Training Methods</t>
  </si>
  <si>
    <r>
      <t xml:space="preserve">Distance learning </t>
    </r>
    <r>
      <rPr>
        <vertAlign val="superscript"/>
        <sz val="10"/>
        <color theme="1"/>
        <rFont val="Calibri"/>
        <family val="2"/>
      </rPr>
      <t>(1)</t>
    </r>
  </si>
  <si>
    <t>Online training (e-learning)</t>
  </si>
  <si>
    <t xml:space="preserve">Note: Sample includes 20 FIs. </t>
  </si>
  <si>
    <r>
      <rPr>
        <vertAlign val="superscript"/>
        <sz val="8"/>
        <color theme="1"/>
        <rFont val="Calibri"/>
        <family val="2"/>
      </rPr>
      <t>(1)</t>
    </r>
    <r>
      <rPr>
        <sz val="8"/>
        <color theme="1"/>
        <rFont val="Calibri"/>
        <family val="2"/>
        <scheme val="minor"/>
      </rPr>
      <t xml:space="preserve"> Training method with little or no personal contact with the trainer, using different teatching materials i hard copy, audio, video, computer or multimedia form or a combination of these.</t>
    </r>
  </si>
  <si>
    <t>Table 17 - Costs on training (2016-2019)</t>
  </si>
  <si>
    <t>Costs on training</t>
  </si>
  <si>
    <r>
      <t xml:space="preserve">Total (thousands €) </t>
    </r>
    <r>
      <rPr>
        <vertAlign val="superscript"/>
        <sz val="10"/>
        <color rgb="FF000000"/>
        <rFont val="Calibri"/>
        <family val="2"/>
      </rPr>
      <t>(1)</t>
    </r>
  </si>
  <si>
    <t>Costs with external organisations</t>
  </si>
  <si>
    <t>Internal costs</t>
  </si>
  <si>
    <r>
      <t xml:space="preserve">Annual change rate </t>
    </r>
    <r>
      <rPr>
        <vertAlign val="superscript"/>
        <sz val="10"/>
        <color rgb="FF000000"/>
        <rFont val="Calibri"/>
        <family val="2"/>
        <scheme val="minor"/>
      </rPr>
      <t>(2)</t>
    </r>
  </si>
  <si>
    <r>
      <t xml:space="preserve">As % of general administrative expenses </t>
    </r>
    <r>
      <rPr>
        <vertAlign val="superscript"/>
        <sz val="10"/>
        <color rgb="FF000000"/>
        <rFont val="Calibri"/>
        <family val="2"/>
        <scheme val="minor"/>
      </rPr>
      <t>(3)</t>
    </r>
  </si>
  <si>
    <t>Costs per Training Course</t>
  </si>
  <si>
    <t>Costs per Trainee</t>
  </si>
  <si>
    <t>27.0%</t>
  </si>
  <si>
    <t>0.8%</t>
  </si>
  <si>
    <t>23.9%</t>
  </si>
  <si>
    <t>-4.6%</t>
  </si>
  <si>
    <t>9.5%</t>
  </si>
  <si>
    <t>-23.2%</t>
  </si>
  <si>
    <t>31.4%</t>
  </si>
  <si>
    <t>-33.0%</t>
  </si>
  <si>
    <t>-8.3%</t>
  </si>
  <si>
    <r>
      <rPr>
        <vertAlign val="superscript"/>
        <sz val="8"/>
        <color theme="1"/>
        <rFont val="Calibri"/>
        <family val="2"/>
      </rPr>
      <t>(1)</t>
    </r>
    <r>
      <rPr>
        <sz val="8"/>
        <color theme="1"/>
        <rFont val="Calibri"/>
        <family val="2"/>
        <scheme val="minor"/>
      </rPr>
      <t xml:space="preserve"> Costs with external organisations and internal costs are not directly related with the classification of training as internal and external.</t>
    </r>
  </si>
  <si>
    <r>
      <rPr>
        <vertAlign val="superscript"/>
        <sz val="8"/>
        <color theme="1"/>
        <rFont val="Calibri"/>
        <family val="2"/>
      </rPr>
      <t>(2)</t>
    </r>
    <r>
      <rPr>
        <sz val="8"/>
        <color theme="1"/>
        <rFont val="Calibri"/>
        <family val="2"/>
        <scheme val="minor"/>
      </rPr>
      <t xml:space="preserve"> Annual change rate of total spending on training.</t>
    </r>
  </si>
  <si>
    <r>
      <rPr>
        <vertAlign val="superscript"/>
        <sz val="8"/>
        <color theme="1"/>
        <rFont val="Calibri"/>
        <family val="2"/>
      </rPr>
      <t>(3)</t>
    </r>
    <r>
      <rPr>
        <sz val="8"/>
        <color theme="1"/>
        <rFont val="Calibri"/>
        <family val="2"/>
        <scheme val="minor"/>
      </rPr>
      <t xml:space="preserve"> Total spending on training as a percentage of total general administrative expenditures.</t>
    </r>
  </si>
  <si>
    <t>Table 18 - Number of branches, as at 31 December (2016-2019)</t>
  </si>
  <si>
    <t>Annua change rate</t>
  </si>
  <si>
    <t>Number of Branches in Portugal</t>
  </si>
  <si>
    <t>-7.0%</t>
  </si>
  <si>
    <t>-2,5%</t>
  </si>
  <si>
    <t>-5.4%</t>
  </si>
  <si>
    <t>Contribution to the change in the number of branches</t>
  </si>
  <si>
    <t>Table 19 - Number of branches in Portugal, by size, as at 31 December (2016-2019)</t>
  </si>
  <si>
    <t>-4.8%</t>
  </si>
  <si>
    <t>-9.6%</t>
  </si>
  <si>
    <t>-3.6%</t>
  </si>
  <si>
    <t>-6.0%</t>
  </si>
  <si>
    <t>-3.4%</t>
  </si>
  <si>
    <t>-11.0%</t>
  </si>
  <si>
    <t>0.6%</t>
  </si>
  <si>
    <t>-15.4%</t>
  </si>
  <si>
    <t>-5.1%</t>
  </si>
  <si>
    <t>0.3%</t>
  </si>
  <si>
    <t>-5,6%</t>
  </si>
  <si>
    <t>-4.7%</t>
  </si>
  <si>
    <t>-4.0%</t>
  </si>
  <si>
    <t>-4.3%</t>
  </si>
  <si>
    <t>-9.9%</t>
  </si>
  <si>
    <t>-8.4%</t>
  </si>
  <si>
    <t>-1.1%</t>
  </si>
  <si>
    <t>33.9%</t>
  </si>
  <si>
    <t>10.8%</t>
  </si>
  <si>
    <t>Table 20 - Number of branches in Portugal, by origin / type of legal structure, as at 31 December (2016-2019)</t>
  </si>
  <si>
    <t>Table 21 - Number of external promotors in Portugal, by type, as at 31 December (2016-2019)</t>
  </si>
  <si>
    <t>External Agents</t>
  </si>
  <si>
    <t>Estate Agents</t>
  </si>
  <si>
    <t>Insurance Agents</t>
  </si>
  <si>
    <t>Other Agents</t>
  </si>
  <si>
    <t>-21,5%</t>
  </si>
  <si>
    <t>-32.2%</t>
  </si>
  <si>
    <t>-7.2%</t>
  </si>
  <si>
    <t>-20.3%</t>
  </si>
  <si>
    <t>11.2%</t>
  </si>
  <si>
    <t>-31.3%</t>
  </si>
  <si>
    <t>-13,1%</t>
  </si>
  <si>
    <t>-11.1%</t>
  </si>
  <si>
    <t>-18.3%</t>
  </si>
  <si>
    <t>-6.5%</t>
  </si>
  <si>
    <t>-6.3%</t>
  </si>
  <si>
    <t>-10.4%</t>
  </si>
  <si>
    <t>-38.8%</t>
  </si>
  <si>
    <t>-38.5%</t>
  </si>
  <si>
    <t>-1.2%</t>
  </si>
  <si>
    <t>-26.2%</t>
  </si>
  <si>
    <t>Table 22 - Number of branches per district, by size and by origin / type of legal structure, as at 31 December 2019</t>
  </si>
  <si>
    <t>Number of Branches</t>
  </si>
  <si>
    <t>Per District</t>
  </si>
  <si>
    <t>Mobile branches</t>
  </si>
  <si>
    <t>6.6%</t>
  </si>
  <si>
    <t>4.2%</t>
  </si>
  <si>
    <t>21.6%</t>
  </si>
  <si>
    <t>1.5%</t>
  </si>
  <si>
    <t>14.3%</t>
  </si>
  <si>
    <t>4.0%</t>
  </si>
  <si>
    <t>7.2%</t>
  </si>
  <si>
    <t>3.6%</t>
  </si>
  <si>
    <t>4.7%</t>
  </si>
  <si>
    <t>23.2%</t>
  </si>
  <si>
    <t>15.1%</t>
  </si>
  <si>
    <t>3.0%</t>
  </si>
  <si>
    <t>6.4%</t>
  </si>
  <si>
    <t>7.1%</t>
  </si>
  <si>
    <t>13.4%</t>
  </si>
  <si>
    <t>2.9%</t>
  </si>
  <si>
    <t>10.9%</t>
  </si>
  <si>
    <t>32.7%</t>
  </si>
  <si>
    <t>17.8%</t>
  </si>
  <si>
    <t>3.4%</t>
  </si>
  <si>
    <t>5.7%</t>
  </si>
  <si>
    <t>20.7%</t>
  </si>
  <si>
    <t>13.2%</t>
  </si>
  <si>
    <t>17.0%</t>
  </si>
  <si>
    <t>2.6</t>
  </si>
  <si>
    <t>43.7%</t>
  </si>
  <si>
    <t xml:space="preserve">Table 23 - Number of branches, per district, as at 31 December (2016-2019) </t>
  </si>
  <si>
    <t>14.7%</t>
  </si>
  <si>
    <t>5.3%</t>
  </si>
  <si>
    <t>22.5%</t>
  </si>
  <si>
    <t>22.0%</t>
  </si>
  <si>
    <t>14.4%</t>
  </si>
  <si>
    <t>Table 24 - Number of inhabitants per branch, per district, as at 31 December (2016-2019)</t>
  </si>
  <si>
    <t>Inhabitants per Branch and Annual Change Rate</t>
  </si>
  <si>
    <t>6.9%</t>
  </si>
  <si>
    <t>8.3%</t>
  </si>
  <si>
    <t>8.5%</t>
  </si>
  <si>
    <t>8.6%</t>
  </si>
  <si>
    <t>9.8%</t>
  </si>
  <si>
    <t>12.4%</t>
  </si>
  <si>
    <t>9.0%</t>
  </si>
  <si>
    <t>10.1%</t>
  </si>
  <si>
    <t>8.0%</t>
  </si>
  <si>
    <t>7.4%</t>
  </si>
  <si>
    <t>-0.6</t>
  </si>
  <si>
    <t>-0.7</t>
  </si>
  <si>
    <t>-1.5%</t>
  </si>
  <si>
    <t>-3.1%</t>
  </si>
  <si>
    <t>Europe</t>
  </si>
  <si>
    <t>Africa</t>
  </si>
  <si>
    <t>America</t>
  </si>
  <si>
    <t>Asia</t>
  </si>
  <si>
    <t>Table 25 - Number and geographical distribution of branch offices and representative offices abroad, as at 31 December(2016-2019)</t>
  </si>
  <si>
    <t>Branch Offices and Representative Offices Abroad</t>
  </si>
  <si>
    <t>Geographical Distribution</t>
  </si>
  <si>
    <t>-14.9%</t>
  </si>
  <si>
    <t>-9.0%</t>
  </si>
  <si>
    <t>-10.3%</t>
  </si>
  <si>
    <t>74.1%</t>
  </si>
  <si>
    <t>10.5%</t>
  </si>
  <si>
    <t>75.9%</t>
  </si>
  <si>
    <t>13.5%</t>
  </si>
  <si>
    <t>74.4%</t>
  </si>
  <si>
    <t>15.7%</t>
  </si>
  <si>
    <t>Table 26 - Branch offices and representative offices abroa, by size and by origin / type of legal form, as at 31 December (2016-2019)</t>
  </si>
  <si>
    <t>Number or Branch Offices and Representative Offices Abroad</t>
  </si>
  <si>
    <t>Number of Member Institutions ATMs</t>
  </si>
  <si>
    <t>Multibanco network</t>
  </si>
  <si>
    <t>Own network</t>
  </si>
  <si>
    <r>
      <t xml:space="preserve">Number of ATMs belonging to the Multibanco Network </t>
    </r>
    <r>
      <rPr>
        <b/>
        <vertAlign val="superscript"/>
        <sz val="10"/>
        <color theme="1"/>
        <rFont val="Calibri"/>
        <family val="2"/>
      </rPr>
      <t>(1)</t>
    </r>
  </si>
  <si>
    <t>-3.5%</t>
  </si>
  <si>
    <t>-2.8%</t>
  </si>
  <si>
    <t>Source: SIBS, FIs, APB.</t>
  </si>
  <si>
    <t xml:space="preserve">Note: Sample includes 11 FIs. </t>
  </si>
  <si>
    <r>
      <rPr>
        <vertAlign val="superscript"/>
        <sz val="8"/>
        <color theme="1"/>
        <rFont val="Calibri"/>
        <family val="2"/>
      </rPr>
      <t>(1)</t>
    </r>
    <r>
      <rPr>
        <sz val="8"/>
        <color theme="1"/>
        <rFont val="Calibri"/>
        <family val="2"/>
        <scheme val="minor"/>
      </rPr>
      <t xml:space="preserve"> Number of ATMs belonging to Multibanco network in Portugal (includes the equipment of other financial institutions which are not APB members).</t>
    </r>
  </si>
  <si>
    <t>Number of Users of Homebanking</t>
  </si>
  <si>
    <t xml:space="preserve">Note: Sample includes 15 FIs. </t>
  </si>
  <si>
    <t>Table 28 - Number of users of homebanking, as at 31 December (2016-2019)</t>
  </si>
  <si>
    <t>Table 27 - Number of Members Institutions ATMs, including those belonging to the Multibanco network, as at 31 December (2016-2019)</t>
  </si>
  <si>
    <t>Table 29 - Number of active bank accounts, credit and debit cards and POS as at 31 December (2016-2019)</t>
  </si>
  <si>
    <r>
      <t xml:space="preserve">Number of Active Bank Accounts </t>
    </r>
    <r>
      <rPr>
        <b/>
        <vertAlign val="superscript"/>
        <sz val="10"/>
        <color theme="1"/>
        <rFont val="Calibri"/>
        <family val="2"/>
      </rPr>
      <t>(1)</t>
    </r>
  </si>
  <si>
    <r>
      <t xml:space="preserve">Number of Credit and Debit Cards </t>
    </r>
    <r>
      <rPr>
        <b/>
        <vertAlign val="superscript"/>
        <sz val="10"/>
        <color theme="1"/>
        <rFont val="Calibri"/>
        <family val="2"/>
      </rPr>
      <t>(2)</t>
    </r>
  </si>
  <si>
    <r>
      <t xml:space="preserve">Number of POS </t>
    </r>
    <r>
      <rPr>
        <b/>
        <vertAlign val="superscript"/>
        <sz val="10"/>
        <color theme="1"/>
        <rFont val="Calibri"/>
        <family val="2"/>
      </rPr>
      <t>(3)</t>
    </r>
  </si>
  <si>
    <r>
      <t xml:space="preserve">Note: </t>
    </r>
    <r>
      <rPr>
        <vertAlign val="superscript"/>
        <sz val="8"/>
        <color theme="1"/>
        <rFont val="Calibri"/>
        <family val="2"/>
      </rPr>
      <t>(1)</t>
    </r>
    <r>
      <rPr>
        <sz val="8"/>
        <color theme="1"/>
        <rFont val="Calibri"/>
        <family val="2"/>
        <scheme val="minor"/>
      </rPr>
      <t xml:space="preserve"> Sample includes 12 FI's. </t>
    </r>
  </si>
  <si>
    <r>
      <rPr>
        <vertAlign val="superscript"/>
        <sz val="8"/>
        <color theme="1"/>
        <rFont val="Calibri"/>
        <family val="2"/>
      </rPr>
      <t>(2)</t>
    </r>
    <r>
      <rPr>
        <sz val="8"/>
        <color theme="1"/>
        <rFont val="Calibri"/>
        <family val="2"/>
        <scheme val="minor"/>
      </rPr>
      <t xml:space="preserve"> Sample includes  11 FI's. </t>
    </r>
  </si>
  <si>
    <r>
      <rPr>
        <vertAlign val="superscript"/>
        <sz val="8"/>
        <color theme="1"/>
        <rFont val="Calibri"/>
        <family val="2"/>
      </rPr>
      <t>(3)</t>
    </r>
    <r>
      <rPr>
        <sz val="8"/>
        <color theme="1"/>
        <rFont val="Calibri"/>
        <family val="2"/>
        <scheme val="minor"/>
      </rPr>
      <t xml:space="preserve"> Point of sale. Sample includes 11 FI's. </t>
    </r>
  </si>
  <si>
    <t>8.1%</t>
  </si>
  <si>
    <t>Cash and cash equivalents</t>
  </si>
  <si>
    <t>Other assets</t>
  </si>
  <si>
    <t>Financial assets at fair value through profit or loss</t>
  </si>
  <si>
    <t>Financial assets at fair value through other comprehensive income</t>
  </si>
  <si>
    <t>Financial assets at amortised cost</t>
  </si>
  <si>
    <t>Total assets</t>
  </si>
  <si>
    <t>69.6%</t>
  </si>
  <si>
    <t>23.8%</t>
  </si>
  <si>
    <t>-5.8%</t>
  </si>
  <si>
    <t>10.0%</t>
  </si>
  <si>
    <t>-15.7%</t>
  </si>
  <si>
    <t>Table 31 - Composition of financial assets structure, as at 31 December 2018 and 2019</t>
  </si>
  <si>
    <t>Financial Assets</t>
  </si>
  <si>
    <t>Derivatives (million €)</t>
  </si>
  <si>
    <t>Equity instruments (million €)</t>
  </si>
  <si>
    <t>Debt securities (million €)</t>
  </si>
  <si>
    <t>Loans and advances (million €)</t>
  </si>
  <si>
    <t>56.7%</t>
  </si>
  <si>
    <t>17.5%</t>
  </si>
  <si>
    <t>29.0%</t>
  </si>
  <si>
    <t>96.4%</t>
  </si>
  <si>
    <t>18.0%</t>
  </si>
  <si>
    <t>82.0%</t>
  </si>
  <si>
    <t>29.6%</t>
  </si>
  <si>
    <t>66.5%</t>
  </si>
  <si>
    <t>17.2%</t>
  </si>
  <si>
    <t>96.9%</t>
  </si>
  <si>
    <t>18.1%</t>
  </si>
  <si>
    <t>81.9%</t>
  </si>
  <si>
    <t>Table 32 - Loans and advances and impairment, by borrower, as at 31 December 2018 and 2019</t>
  </si>
  <si>
    <t>Central Banks</t>
  </si>
  <si>
    <t>Financial institutions</t>
  </si>
  <si>
    <t>Companies and public sector</t>
  </si>
  <si>
    <t>Mortgages</t>
  </si>
  <si>
    <t>Consumer credit and other</t>
  </si>
  <si>
    <t>As % of total loans and advances</t>
  </si>
  <si>
    <t>Note: Sample includes 25 FIs. Separate aggregated figures.</t>
  </si>
  <si>
    <t>Total loans and advances</t>
  </si>
  <si>
    <t>Total impairment</t>
  </si>
  <si>
    <t>Total net loans and advances</t>
  </si>
  <si>
    <t>43.6%</t>
  </si>
  <si>
    <t>35.0%</t>
  </si>
  <si>
    <t>-5.2%</t>
  </si>
  <si>
    <t>45.4%</t>
  </si>
  <si>
    <t>8.2%</t>
  </si>
  <si>
    <t>Table 33 - Loand and advances to customers, by borrower, as at 31 December 2018 and 2019</t>
  </si>
  <si>
    <t>As % of loans and advances do customers</t>
  </si>
  <si>
    <t>Total loans and advances to customers</t>
  </si>
  <si>
    <t>Total net loans and advances to customers</t>
  </si>
  <si>
    <t>46.6%</t>
  </si>
  <si>
    <t>8.7%</t>
  </si>
  <si>
    <t>Table 34 - Loans and impairment, by product, as at 31 December 2018 and 2019</t>
  </si>
  <si>
    <t>As % of loans and advances</t>
  </si>
  <si>
    <t>85.9%</t>
  </si>
  <si>
    <t>-14.7%</t>
  </si>
  <si>
    <t>-75.2%</t>
  </si>
  <si>
    <t>On demand [call] and short notice [current account]</t>
  </si>
  <si>
    <t>Credit card debt</t>
  </si>
  <si>
    <t>Trade receivables</t>
  </si>
  <si>
    <t>Finance leases</t>
  </si>
  <si>
    <t>Reverse purchase loans</t>
  </si>
  <si>
    <t>Other term loans</t>
  </si>
  <si>
    <t>Advances that are not loans</t>
  </si>
  <si>
    <t>Note: Sample includes 25 FIs. Separate aggregated figures. Loans included in Companies and public sector on table 32.</t>
  </si>
  <si>
    <t>Table 35 - Loans and advances to non-financial companies, by sector of activity, as at 31 December 2018 and 2019</t>
  </si>
  <si>
    <t>million €</t>
  </si>
  <si>
    <t>Loans and advances to non-financial companies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</si>
  <si>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</si>
  <si>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</si>
  <si>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</si>
  <si>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</si>
  <si>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</si>
  <si>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</si>
  <si>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</si>
  <si>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</si>
  <si>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</si>
  <si>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 xml:space="preserve"> 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</si>
  <si>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</si>
  <si>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</si>
  <si>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</si>
  <si>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</si>
  <si>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</si>
  <si>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</si>
  <si>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</si>
  <si>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</si>
  <si>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</si>
  <si>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Total loans and advances to non-financial companies (gross)</t>
  </si>
  <si>
    <t>13.0%</t>
  </si>
  <si>
    <t>14.0%</t>
  </si>
  <si>
    <t>12.6%</t>
  </si>
  <si>
    <t>16.9%</t>
  </si>
  <si>
    <t>11.4%</t>
  </si>
  <si>
    <t>14.2%</t>
  </si>
  <si>
    <t>Table 36 - Asset quality, as at 31 December 2018 and 2019</t>
  </si>
  <si>
    <t>NPL Ratio</t>
  </si>
  <si>
    <t>NPL Coverage ratio</t>
  </si>
  <si>
    <t>Non-performing loans (million €)</t>
  </si>
  <si>
    <t>26.0%</t>
  </si>
  <si>
    <t>Mortgage</t>
  </si>
  <si>
    <t>Non financial companies</t>
  </si>
  <si>
    <t>13.3%</t>
  </si>
  <si>
    <t>60.7%</t>
  </si>
  <si>
    <t>21.2%</t>
  </si>
  <si>
    <t>63.1%</t>
  </si>
  <si>
    <t>59.0%</t>
  </si>
  <si>
    <t>Table 37 -Debt securities, as at 31 December 2018 and 2019</t>
  </si>
  <si>
    <t>Public Debt</t>
  </si>
  <si>
    <t>Other issuers</t>
  </si>
  <si>
    <t>As % of total debt securities</t>
  </si>
  <si>
    <t>Public debt as a % of total assets</t>
  </si>
  <si>
    <t>-4.9%</t>
  </si>
  <si>
    <t>Table 38 - Other assets, as at 31 December 2018 and 2019</t>
  </si>
  <si>
    <t>As % of total other assets</t>
  </si>
  <si>
    <t xml:space="preserve">    Investments in subsidiaries, joint ventures and associates</t>
  </si>
  <si>
    <t>Fair value changes of the hedged items in portfolio hedge of interest rate risk</t>
  </si>
  <si>
    <t>Investments in subsidiaries, joint ventures and associates</t>
  </si>
  <si>
    <t>Tangible assets</t>
  </si>
  <si>
    <t>Intangible assets</t>
  </si>
  <si>
    <t>Tax assets</t>
  </si>
  <si>
    <t>26.8%</t>
  </si>
  <si>
    <t>22.8%</t>
  </si>
  <si>
    <t>19.7%</t>
  </si>
  <si>
    <t>-16.2%</t>
  </si>
  <si>
    <t>31.9%</t>
  </si>
  <si>
    <t>-12.7%</t>
  </si>
  <si>
    <t>28.8%</t>
  </si>
  <si>
    <t>-76.8%</t>
  </si>
  <si>
    <t>Table 39 - Evolution of liabilities and equity, as at 31 December 2018 and 2019</t>
  </si>
  <si>
    <t>Financial liabilities at fair value through profit or loss</t>
  </si>
  <si>
    <t>Financial liabilities at amortised cost</t>
  </si>
  <si>
    <t>Other liabilities</t>
  </si>
  <si>
    <t>Equity</t>
  </si>
  <si>
    <t>Total Liabilities</t>
  </si>
  <si>
    <t>Total Liabilities and Equity</t>
  </si>
  <si>
    <t>86.8%</t>
  </si>
  <si>
    <t>91.4%</t>
  </si>
  <si>
    <t>86.6%</t>
  </si>
  <si>
    <t>91.1%</t>
  </si>
  <si>
    <t>Deposits (milhões €)</t>
  </si>
  <si>
    <t>Debt securities issued (milhões €)</t>
  </si>
  <si>
    <t>Other financial liabilities (milhões €)</t>
  </si>
  <si>
    <t>37.5%</t>
  </si>
  <si>
    <t>1.1.%</t>
  </si>
  <si>
    <t>88.8%</t>
  </si>
  <si>
    <t>26.3%</t>
  </si>
  <si>
    <t>91.5%</t>
  </si>
  <si>
    <t>90.0%</t>
  </si>
  <si>
    <t>Table 40 - Financial liabilities, as at 31 December 2018 and 2019</t>
  </si>
  <si>
    <t>Credit institutions</t>
  </si>
  <si>
    <t>Households</t>
  </si>
  <si>
    <t>As % of total deposits</t>
  </si>
  <si>
    <t>Total deposits</t>
  </si>
  <si>
    <t>25.4%</t>
  </si>
  <si>
    <t>54.4%</t>
  </si>
  <si>
    <t>-11.5%</t>
  </si>
  <si>
    <t>11.8%</t>
  </si>
  <si>
    <t>55.8%</t>
  </si>
  <si>
    <t>Table 41 - Deposits, as at 31 December 2018 and 2019</t>
  </si>
  <si>
    <t>Table 42 - Deposits from costumers, as at 31 December 2018 and 2019</t>
  </si>
  <si>
    <t>68.1%</t>
  </si>
  <si>
    <t>Total deposits from costumers</t>
  </si>
  <si>
    <t>As % of total deposits from costumers</t>
  </si>
  <si>
    <t>31.8%</t>
  </si>
  <si>
    <t>Table 43 - Deposits by product, as at 31 December 2018 and 2019</t>
  </si>
  <si>
    <t>42.4%</t>
  </si>
  <si>
    <t>54.2%</t>
  </si>
  <si>
    <t>-22.4%</t>
  </si>
  <si>
    <t>Current accounts / overnight deposits</t>
  </si>
  <si>
    <t>Deposits with agreed maturity</t>
  </si>
  <si>
    <t>Repurchase agreements</t>
  </si>
  <si>
    <t>Table 44 - Debt securities issued, as at 31 December 2018 and 2019</t>
  </si>
  <si>
    <t>As % of total debt securities issued</t>
  </si>
  <si>
    <t>Asset-backed securities</t>
  </si>
  <si>
    <t>Covered bonds</t>
  </si>
  <si>
    <t>Total debt securities issued</t>
  </si>
  <si>
    <t>Hybrid contracts</t>
  </si>
  <si>
    <t>Non convertable financial instruments</t>
  </si>
  <si>
    <t>-38.6%</t>
  </si>
  <si>
    <t>-5.9%</t>
  </si>
  <si>
    <t>-87.0%</t>
  </si>
  <si>
    <t>21.8%</t>
  </si>
  <si>
    <t>Table 45 - Other liabilities, as at 31 December 2018 and 2019</t>
  </si>
  <si>
    <t>Provisions</t>
  </si>
  <si>
    <t>Tax liabilities</t>
  </si>
  <si>
    <t>Share capital repayable on demand</t>
  </si>
  <si>
    <t>Liabilities included in disposal groups classified as held for sale</t>
  </si>
  <si>
    <t>As % of total other liabilities</t>
  </si>
  <si>
    <t>Interest income</t>
  </si>
  <si>
    <t>Interest expense</t>
  </si>
  <si>
    <t>Net Interest Income (NII)</t>
  </si>
  <si>
    <t>Fee and commission income</t>
  </si>
  <si>
    <t>Fee and commission expense</t>
  </si>
  <si>
    <t>Net results from fees and commissions</t>
  </si>
  <si>
    <t>Net results from financial operations</t>
  </si>
  <si>
    <t>Dividend income</t>
  </si>
  <si>
    <t>Staff costs</t>
  </si>
  <si>
    <t>Gains or losses on financial assets and liabilities not measured at fair value through profit or loss, net</t>
  </si>
  <si>
    <t>Gains or losses on financial assets and liabilities designated at fair value through profit or loss, net</t>
  </si>
  <si>
    <t>Gains or (-) losses from hedge accounting, net</t>
  </si>
  <si>
    <t>Exchange differences (gain or loss), net</t>
  </si>
  <si>
    <t>Gains or (-) losses on derecognition of non financial assets other than held for sale, net</t>
  </si>
  <si>
    <t>Other operating income and expense</t>
  </si>
  <si>
    <t>Other results</t>
  </si>
  <si>
    <t>Operating Income (OI)</t>
  </si>
  <si>
    <t>General administrative expenses</t>
  </si>
  <si>
    <t>Depreciation and amortisation</t>
  </si>
  <si>
    <t>Operating costs</t>
  </si>
  <si>
    <t>Gross Operating Results (GOR)</t>
  </si>
  <si>
    <t>Provisions net of reversals</t>
  </si>
  <si>
    <t>Impairment of financial assets, net of reversals</t>
  </si>
  <si>
    <t>Impairment of investments in subsidiaries, joint ventures and associates, net of reversals</t>
  </si>
  <si>
    <t>Impairment of non-financial assets, net of reversals</t>
  </si>
  <si>
    <t>Provisions and impairment</t>
  </si>
  <si>
    <t>Negative goodwill recognised in profit or loss</t>
  </si>
  <si>
    <t>Share of profit or loss investments in associates</t>
  </si>
  <si>
    <t>Profit or loss from non-current assets and disposal groups classified as held for sale not qualifying as discontinued operations</t>
  </si>
  <si>
    <t>Profit or Loss Before Tax (PLBT)</t>
  </si>
  <si>
    <t>Tax expenses or income related to profit or loss from continuing operations</t>
  </si>
  <si>
    <t>Profit or (-) loss after tax from discontinued operations</t>
  </si>
  <si>
    <t>Net Income for the Year</t>
  </si>
  <si>
    <t>-218.5%</t>
  </si>
  <si>
    <t>-56.2%</t>
  </si>
  <si>
    <t>-12.2%</t>
  </si>
  <si>
    <t>80.0%</t>
  </si>
  <si>
    <t>Table 46 - Aggregate income statement, as at 31 December 2018 and 2019</t>
  </si>
  <si>
    <t>Table 47 - Net interest income, as at 31 December 2018 and 2019</t>
  </si>
  <si>
    <t>Net interest income (NII)</t>
  </si>
  <si>
    <t>-29.5%</t>
  </si>
  <si>
    <t>-11.4%</t>
  </si>
  <si>
    <t>-31.6%</t>
  </si>
  <si>
    <t>-30.9%</t>
  </si>
  <si>
    <t>30.2%</t>
  </si>
  <si>
    <t>170.9%</t>
  </si>
  <si>
    <t>-28.3%</t>
  </si>
  <si>
    <t>-7.7%</t>
  </si>
  <si>
    <t>39.7%</t>
  </si>
  <si>
    <t>-14.4%</t>
  </si>
  <si>
    <t>Trading derivatives</t>
  </si>
  <si>
    <t>Debt securities</t>
  </si>
  <si>
    <t>Loans and advances</t>
  </si>
  <si>
    <t>Deposits</t>
  </si>
  <si>
    <t>Debt securities issued</t>
  </si>
  <si>
    <t>Other financial liabilities</t>
  </si>
  <si>
    <t>Derivatives - hedge accounting</t>
  </si>
  <si>
    <t>Total other liabilities</t>
  </si>
  <si>
    <t>Table 48 - Net results from fees and commissions, as at 31 December 2018 and 2019</t>
  </si>
  <si>
    <t>71.6%</t>
  </si>
  <si>
    <t>-25.4%</t>
  </si>
  <si>
    <t>-20.5%</t>
  </si>
  <si>
    <t>19.4%</t>
  </si>
  <si>
    <t>-12.0%</t>
  </si>
  <si>
    <t>-10.7%</t>
  </si>
  <si>
    <t>21.7%</t>
  </si>
  <si>
    <t>-6.9%</t>
  </si>
  <si>
    <t>Securities</t>
  </si>
  <si>
    <t>Clearing and settlement</t>
  </si>
  <si>
    <t>Asset management</t>
  </si>
  <si>
    <t>Custody</t>
  </si>
  <si>
    <t>Central administration services for collective investment</t>
  </si>
  <si>
    <t>Payment services</t>
  </si>
  <si>
    <t>Customer resources distributed but not managed</t>
  </si>
  <si>
    <t xml:space="preserve"> Structured Finance</t>
  </si>
  <si>
    <t>Loan servicing activities</t>
  </si>
  <si>
    <t>Loan commitments given</t>
  </si>
  <si>
    <t>Financial guarantees given</t>
  </si>
  <si>
    <t>Fee and commission expenses</t>
  </si>
  <si>
    <t>Loan commitments received</t>
  </si>
  <si>
    <t>Financial guarantees received</t>
  </si>
  <si>
    <t>-716.1%</t>
  </si>
  <si>
    <t>-3,177.8%</t>
  </si>
  <si>
    <t>-93.0%</t>
  </si>
  <si>
    <t>108.5%</t>
  </si>
  <si>
    <t>Table 49 - Net results from financial operations, as at 31 December 2018 and 2019</t>
  </si>
  <si>
    <t>Equity instruments</t>
  </si>
  <si>
    <t>Derivatives</t>
  </si>
  <si>
    <t>Short positions</t>
  </si>
  <si>
    <t xml:space="preserve"> Fair value changes of the hedging instrument</t>
  </si>
  <si>
    <t>Fair value changes of the hedged item attributable to the hedged risk</t>
  </si>
  <si>
    <t>15.0%</t>
  </si>
  <si>
    <r>
      <t xml:space="preserve">Net Income Before Tax </t>
    </r>
    <r>
      <rPr>
        <b/>
        <vertAlign val="superscript"/>
        <sz val="10"/>
        <color theme="1"/>
        <rFont val="Calibri"/>
        <family val="2"/>
      </rPr>
      <t>(1)</t>
    </r>
  </si>
  <si>
    <t>Adjustments for calculation of taxable income / tax loss</t>
  </si>
  <si>
    <t>Applicable to all tax payers subject to corporate income tax:</t>
  </si>
  <si>
    <t>Capital gains and impairment in investments (net)</t>
  </si>
  <si>
    <t>Elimination of double taxation of distributed profits</t>
  </si>
  <si>
    <t>Tax benefits</t>
  </si>
  <si>
    <t>Non-relevant expenses and income for tax purposes</t>
  </si>
  <si>
    <t>Provisions for other risks</t>
  </si>
  <si>
    <t>Allocation of profits of non-resident companies subject to special tax schemes</t>
  </si>
  <si>
    <t>Employment termination and retirement benefits and other post-employment or long-term benefits</t>
  </si>
  <si>
    <t>Impairment for credit risk</t>
  </si>
  <si>
    <r>
      <t xml:space="preserve">Other </t>
    </r>
    <r>
      <rPr>
        <vertAlign val="superscript"/>
        <sz val="10"/>
        <color theme="1"/>
        <rFont val="Calibri"/>
        <family val="2"/>
      </rPr>
      <t>(2)</t>
    </r>
  </si>
  <si>
    <t>Taxable income / Tax loss</t>
  </si>
  <si>
    <t>Use of tax losses from prior years</t>
  </si>
  <si>
    <r>
      <t xml:space="preserve">Tax Base </t>
    </r>
    <r>
      <rPr>
        <b/>
        <vertAlign val="superscript"/>
        <sz val="10"/>
        <color theme="1"/>
        <rFont val="Calibri"/>
        <family val="2"/>
      </rPr>
      <t>(3)</t>
    </r>
  </si>
  <si>
    <t>Income Tax</t>
  </si>
  <si>
    <t>Income Tax Rate (%)</t>
  </si>
  <si>
    <r>
      <rPr>
        <vertAlign val="superscript"/>
        <sz val="8"/>
        <color theme="1"/>
        <rFont val="Calibri"/>
        <family val="2"/>
      </rPr>
      <t>(1)</t>
    </r>
    <r>
      <rPr>
        <sz val="8"/>
        <color theme="1"/>
        <rFont val="Calibri"/>
        <family val="2"/>
        <scheme val="minor"/>
      </rPr>
      <t xml:space="preserve"> Net income before tax of 21 financial institutions.</t>
    </r>
  </si>
  <si>
    <r>
      <rPr>
        <vertAlign val="superscript"/>
        <sz val="8"/>
        <color theme="1"/>
        <rFont val="Calibri"/>
        <family val="2"/>
      </rPr>
      <t>(2)</t>
    </r>
    <r>
      <rPr>
        <sz val="8"/>
        <color theme="1"/>
        <rFont val="Calibri"/>
        <family val="2"/>
        <scheme val="minor"/>
      </rPr>
      <t xml:space="preserve"> Includes positive and negative changes in equity not reflected in the net income for the year but recognised in reserves and retained earnings.</t>
    </r>
  </si>
  <si>
    <r>
      <rPr>
        <vertAlign val="superscript"/>
        <sz val="8"/>
        <color theme="1"/>
        <rFont val="Calibri"/>
        <family val="2"/>
      </rPr>
      <t>(3)</t>
    </r>
    <r>
      <rPr>
        <sz val="8"/>
        <color theme="1"/>
        <rFont val="Calibri"/>
        <family val="2"/>
        <scheme val="minor"/>
      </rPr>
      <t xml:space="preserve"> Aggregate taxable income consists of the sum of taxable income and tax losses of the financial institutions in the sample. The financial institutions that recorded a tax loss in the year have no tax base, and therefore the Tax Base field only includes the aggregate figures for members that record taxable income (even after deduction of losses), this amount being necessarily higher than the amount of aggregate taxable income (which contains said losses).</t>
    </r>
  </si>
  <si>
    <t>Table 50 - Approximate total amount of tax payable to the State in terms of corporate tax in 2018 and 2019. It is based on estimate figures for the tax base, which were calculated from the net income before tax and changes in equity recognized in reserves and retained earnings</t>
  </si>
  <si>
    <t>Table 51 - Approximate local taxes, autonomous taxation and income tax levied in foreign countries, as at 31 December 2018 and 2019</t>
  </si>
  <si>
    <t>Income tax levied in foreign countries net of the deduction of double taxation</t>
  </si>
  <si>
    <t>Autonomous taxation</t>
  </si>
  <si>
    <r>
      <t>Local taxes</t>
    </r>
    <r>
      <rPr>
        <vertAlign val="superscript"/>
        <sz val="10"/>
        <color theme="1"/>
        <rFont val="Calibri"/>
        <family val="2"/>
      </rPr>
      <t xml:space="preserve"> (1)</t>
    </r>
  </si>
  <si>
    <t>Total local taxes, autonomous taxation and income tax levied in foreign countries</t>
  </si>
  <si>
    <t>Note: Sample includes 21 FIs. Separate aggregated figures.</t>
  </si>
  <si>
    <r>
      <rPr>
        <vertAlign val="superscript"/>
        <sz val="8"/>
        <color theme="1"/>
        <rFont val="Calibri"/>
        <family val="2"/>
      </rPr>
      <t>(1)</t>
    </r>
    <r>
      <rPr>
        <sz val="8"/>
        <color theme="1"/>
        <rFont val="Calibri"/>
        <family val="2"/>
        <scheme val="minor"/>
      </rPr>
      <t xml:space="preserve"> The approximate amount of local surtaxes was calculated by applying a rate of 1.5% to taxable income, plus an additional 3% to 7% depending on the amount of taxable income.</t>
    </r>
  </si>
  <si>
    <t xml:space="preserve">Table 52 - Tax and parafiscal burden </t>
  </si>
  <si>
    <t>Tax Burden</t>
  </si>
  <si>
    <r>
      <t xml:space="preserve">Operating taxes </t>
    </r>
    <r>
      <rPr>
        <vertAlign val="superscript"/>
        <sz val="10"/>
        <color theme="1"/>
        <rFont val="Calibri"/>
        <family val="2"/>
      </rPr>
      <t>(1)</t>
    </r>
  </si>
  <si>
    <t>Contributions on the banking sector</t>
  </si>
  <si>
    <t>Parafiscal Burden</t>
  </si>
  <si>
    <t>Single social rate</t>
  </si>
  <si>
    <t>Pension expenses</t>
  </si>
  <si>
    <t>Other expenses</t>
  </si>
  <si>
    <r>
      <rPr>
        <vertAlign val="superscript"/>
        <sz val="8"/>
        <color theme="1"/>
        <rFont val="Calibri"/>
        <family val="2"/>
      </rPr>
      <t>(1)</t>
    </r>
    <r>
      <rPr>
        <sz val="8"/>
        <color theme="1"/>
        <rFont val="Calibri"/>
        <family val="2"/>
        <scheme val="minor"/>
      </rPr>
      <t xml:space="preserve"> Include stamp duty, non-deductible VAT and IMI.</t>
    </r>
  </si>
  <si>
    <t>9.4%</t>
  </si>
  <si>
    <t>-6.1%</t>
  </si>
  <si>
    <t>18.6%</t>
  </si>
  <si>
    <t>-34.0%</t>
  </si>
  <si>
    <t>-52.2%</t>
  </si>
  <si>
    <t>-5.3%</t>
  </si>
  <si>
    <t>1.7 p.p.</t>
  </si>
  <si>
    <t>2.1 p.p.</t>
  </si>
  <si>
    <t>2.6 p.p.</t>
  </si>
  <si>
    <t>16.3%</t>
  </si>
  <si>
    <t>Total Assets (Million €)</t>
  </si>
  <si>
    <r>
      <t xml:space="preserve">Total assets </t>
    </r>
    <r>
      <rPr>
        <vertAlign val="superscript"/>
        <sz val="10"/>
        <color theme="1"/>
        <rFont val="Calibri"/>
        <family val="2"/>
      </rPr>
      <t>(1)</t>
    </r>
  </si>
  <si>
    <t>Own Funds (Million €)</t>
  </si>
  <si>
    <r>
      <t>Common Equity Tier 1 (CET1)</t>
    </r>
    <r>
      <rPr>
        <vertAlign val="superscript"/>
        <sz val="10"/>
        <color theme="1"/>
        <rFont val="Calibri"/>
        <family val="2"/>
        <scheme val="minor"/>
      </rPr>
      <t xml:space="preserve"> </t>
    </r>
  </si>
  <si>
    <t>Tier 2</t>
  </si>
  <si>
    <t>Total eligible own funds</t>
  </si>
  <si>
    <t>Credit risk</t>
  </si>
  <si>
    <t>Market risk</t>
  </si>
  <si>
    <t>Operational risk</t>
  </si>
  <si>
    <t>Exposures – credit valuation adjustment</t>
  </si>
  <si>
    <t>Risk-weighted assets</t>
  </si>
  <si>
    <t>Risk-Weighted Assets (Million €)</t>
  </si>
  <si>
    <r>
      <t xml:space="preserve">Capital Ratios (%) </t>
    </r>
    <r>
      <rPr>
        <b/>
        <vertAlign val="superscript"/>
        <sz val="10"/>
        <color theme="1"/>
        <rFont val="Calibri"/>
        <family val="2"/>
      </rPr>
      <t>(2)</t>
    </r>
  </si>
  <si>
    <t>Total Capital Ratio</t>
  </si>
  <si>
    <r>
      <rPr>
        <vertAlign val="superscript"/>
        <sz val="8"/>
        <color theme="1"/>
        <rFont val="Calibri"/>
        <family val="2"/>
      </rPr>
      <t>(1)</t>
    </r>
    <r>
      <rPr>
        <sz val="8"/>
        <color theme="1"/>
        <rFont val="Calibri"/>
        <family val="2"/>
        <scheme val="minor"/>
      </rPr>
      <t xml:space="preserve"> Does not include off-balance sheet items.</t>
    </r>
  </si>
  <si>
    <r>
      <rPr>
        <vertAlign val="superscript"/>
        <sz val="8"/>
        <color theme="1"/>
        <rFont val="Calibri"/>
        <family val="2"/>
      </rPr>
      <t>(2)</t>
    </r>
    <r>
      <rPr>
        <sz val="8"/>
        <color theme="1"/>
        <rFont val="Calibri"/>
        <family val="2"/>
        <scheme val="minor"/>
      </rPr>
      <t xml:space="preserve"> Phased-in ratios.</t>
    </r>
  </si>
  <si>
    <t>Note: Sample includes 15 FIs. Consolidated accounts or individual accounts in case of non-consolidated financial institutions.</t>
  </si>
  <si>
    <t>53.9%</t>
  </si>
  <si>
    <t>3.6 p.p.</t>
  </si>
  <si>
    <t>57.5%</t>
  </si>
  <si>
    <t>Table 54 - Operating costs, operating income and cost-to-income, as at 31 December 2018 and 2019</t>
  </si>
  <si>
    <t>Operating income</t>
  </si>
  <si>
    <t>-2.7%</t>
  </si>
  <si>
    <t xml:space="preserve">Inhabitants per employee </t>
  </si>
  <si>
    <t>Total (number of inhabitants)</t>
  </si>
  <si>
    <t>Inhabitants per branch</t>
  </si>
  <si>
    <r>
      <t xml:space="preserve">Number of employees </t>
    </r>
    <r>
      <rPr>
        <b/>
        <vertAlign val="superscript"/>
        <sz val="10"/>
        <color theme="1"/>
        <rFont val="Calibri"/>
        <family val="2"/>
      </rPr>
      <t>(1)</t>
    </r>
  </si>
  <si>
    <t>Total (thousands €)</t>
  </si>
  <si>
    <t>Operating income per employee</t>
  </si>
  <si>
    <r>
      <t xml:space="preserve">Number of branches </t>
    </r>
    <r>
      <rPr>
        <b/>
        <vertAlign val="superscript"/>
        <sz val="10"/>
        <color theme="1"/>
        <rFont val="Calibri"/>
        <family val="2"/>
      </rPr>
      <t>(1)</t>
    </r>
  </si>
  <si>
    <t>Employees per branch</t>
  </si>
  <si>
    <r>
      <t xml:space="preserve">Average total assets </t>
    </r>
    <r>
      <rPr>
        <b/>
        <vertAlign val="superscript"/>
        <sz val="10"/>
        <color theme="1"/>
        <rFont val="Calibri"/>
        <family val="2"/>
      </rPr>
      <t>(2)</t>
    </r>
    <r>
      <rPr>
        <b/>
        <sz val="10"/>
        <color theme="1"/>
        <rFont val="Calibri"/>
        <family val="2"/>
        <scheme val="minor"/>
      </rPr>
      <t xml:space="preserve"> per branch</t>
    </r>
  </si>
  <si>
    <r>
      <t xml:space="preserve">Average total assets </t>
    </r>
    <r>
      <rPr>
        <b/>
        <vertAlign val="superscript"/>
        <sz val="10"/>
        <color theme="1"/>
        <rFont val="Calibri"/>
        <family val="2"/>
      </rPr>
      <t>(2)</t>
    </r>
    <r>
      <rPr>
        <b/>
        <sz val="10"/>
        <color theme="1"/>
        <rFont val="Calibri"/>
        <family val="2"/>
        <scheme val="minor"/>
      </rPr>
      <t xml:space="preserve"> per employee</t>
    </r>
  </si>
  <si>
    <r>
      <t xml:space="preserve">Average cost </t>
    </r>
    <r>
      <rPr>
        <b/>
        <vertAlign val="superscript"/>
        <sz val="10"/>
        <color theme="1"/>
        <rFont val="Calibri"/>
        <family val="2"/>
      </rPr>
      <t>(3)</t>
    </r>
    <r>
      <rPr>
        <b/>
        <sz val="10"/>
        <color theme="1"/>
        <rFont val="Calibri"/>
        <family val="2"/>
        <scheme val="minor"/>
      </rPr>
      <t xml:space="preserve"> per employee</t>
    </r>
  </si>
  <si>
    <t>Operating income per branch</t>
  </si>
  <si>
    <r>
      <rPr>
        <vertAlign val="superscript"/>
        <sz val="8"/>
        <color theme="1"/>
        <rFont val="Calibri"/>
        <family val="2"/>
      </rPr>
      <t>(1)</t>
    </r>
    <r>
      <rPr>
        <sz val="8"/>
        <color theme="1"/>
        <rFont val="Calibri"/>
        <family val="2"/>
        <scheme val="minor"/>
      </rPr>
      <t xml:space="preserve"> Number of employees (in domestic and international activity) and number of branches (bank branches in Portugal and branches and representative offices abroad).</t>
    </r>
  </si>
  <si>
    <r>
      <rPr>
        <vertAlign val="superscript"/>
        <sz val="8"/>
        <color theme="1"/>
        <rFont val="Calibri"/>
        <family val="2"/>
      </rPr>
      <t>(2)</t>
    </r>
    <r>
      <rPr>
        <sz val="8"/>
        <color theme="1"/>
        <rFont val="Calibri"/>
        <family val="2"/>
        <scheme val="minor"/>
      </rPr>
      <t xml:space="preserve"> Arithmetic average of assets in period n and assets in period n-1.</t>
    </r>
  </si>
  <si>
    <r>
      <rPr>
        <vertAlign val="superscript"/>
        <sz val="8"/>
        <color theme="1"/>
        <rFont val="Calibri"/>
        <family val="2"/>
      </rPr>
      <t>(3)</t>
    </r>
    <r>
      <rPr>
        <sz val="8"/>
        <color theme="1"/>
        <rFont val="Calibri"/>
        <family val="2"/>
        <scheme val="minor"/>
      </rPr>
      <t xml:space="preserve"> Staff costs only.</t>
    </r>
  </si>
  <si>
    <t>18.4%</t>
  </si>
  <si>
    <t>Table 56 - Consolidated balance sheet regarding international business activity, as at 31 December 2018 and 2019</t>
  </si>
  <si>
    <t>As % of total consolidated net assets</t>
  </si>
  <si>
    <t>Note: Consolidated activity of seven member banking groups.</t>
  </si>
  <si>
    <t>Net Interest Income</t>
  </si>
  <si>
    <t>Table 57 - Consolidated income statement – international business activity, as at 31 December 2018 and 2019</t>
  </si>
  <si>
    <t>As % of total consolidated net interest income</t>
  </si>
  <si>
    <t>As % of total consolidated operating income</t>
  </si>
  <si>
    <t>Operating Costs</t>
  </si>
  <si>
    <t>Operating Income</t>
  </si>
  <si>
    <t>As % of total consolidated operating costs</t>
  </si>
  <si>
    <t>As % of total consolidated provisions and impairment</t>
  </si>
  <si>
    <t>Provisions and Impairment</t>
  </si>
  <si>
    <t>Other Results</t>
  </si>
  <si>
    <t>As % of total consolidated other results</t>
  </si>
  <si>
    <t>Net Income</t>
  </si>
  <si>
    <t>As % of total consolidated net income</t>
  </si>
  <si>
    <t>29.7%</t>
  </si>
  <si>
    <t>25.7%</t>
  </si>
  <si>
    <t>-470.9%</t>
  </si>
  <si>
    <t>30.9%</t>
  </si>
  <si>
    <t>81.7%</t>
  </si>
  <si>
    <t>7.3%</t>
  </si>
  <si>
    <t>11.5%</t>
  </si>
  <si>
    <t>8,100.0%</t>
  </si>
  <si>
    <t>-28.1%</t>
  </si>
  <si>
    <t>Table 9 -Characterisation of employees in domestic activity as at 31 December (2016-2019)</t>
  </si>
  <si>
    <t>International Business Activity</t>
  </si>
  <si>
    <t>Table 53 - Capital adequacy, as at 31 December 2018 and 2019</t>
  </si>
  <si>
    <t>Solvency</t>
  </si>
  <si>
    <t>Index</t>
  </si>
  <si>
    <t>Performance Review</t>
  </si>
  <si>
    <t>Member Financial Institutions</t>
  </si>
  <si>
    <t>Human Resources</t>
  </si>
  <si>
    <t>Banking Coverage Indicators</t>
  </si>
  <si>
    <t>Productivity Indicators</t>
  </si>
  <si>
    <t>Table 55 - Other productivity indicators, as at 31 December 2018 and 2019</t>
  </si>
  <si>
    <t>Productivity Indicators by Employee</t>
  </si>
  <si>
    <t>Productivity Indicators by Branch</t>
  </si>
  <si>
    <t>Table 30 - Evolution of aggregate assets structure, as at 31 December 2018 and 2019</t>
  </si>
  <si>
    <t>Table 50 - Approximate total amount of tax payable to the State in terms of corporate tax in 2018 and 2019. It is based on estimate figures for the tax base, which were calculated from the net income before tax and changes in equity recognized in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</si>
</sst>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 \p\p"/>
  </numFmts>
  <fonts count="44"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vertAlign val="superscript"/>
      <sz val="10"/>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4">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0"/>
      </top>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25">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10" fillId="2" borderId="1" xfId="0" applyFont="1" applyFill="1" applyBorder="1" applyAlignment="1">
      <alignment horizontal="center" vertical="center"/>
    </xf>
    <xf numFmtId="0" fontId="11" fillId="2" borderId="5" xfId="3" applyNumberFormat="1" applyFont="1" applyFill="1" applyBorder="1" applyAlignment="1">
      <alignment horizontal="center" vertical="center" wrapText="1"/>
    </xf>
    <xf numFmtId="0" fontId="11" fillId="2" borderId="6" xfId="3" applyNumberFormat="1" applyFont="1" applyFill="1" applyBorder="1" applyAlignment="1">
      <alignment horizontal="center" vertical="center" wrapText="1"/>
    </xf>
    <xf numFmtId="0" fontId="12" fillId="3" borderId="2" xfId="0" applyFont="1" applyFill="1" applyBorder="1" applyAlignment="1">
      <alignment horizontal="left" indent="1"/>
    </xf>
    <xf numFmtId="168" fontId="13" fillId="3" borderId="0" xfId="0" applyNumberFormat="1" applyFont="1" applyFill="1" applyBorder="1" applyAlignment="1">
      <alignment horizontal="right"/>
    </xf>
    <xf numFmtId="168" fontId="13" fillId="3" borderId="4" xfId="0" applyNumberFormat="1" applyFont="1" applyFill="1" applyBorder="1" applyAlignment="1">
      <alignment horizontal="right"/>
    </xf>
    <xf numFmtId="0" fontId="12" fillId="0" borderId="2" xfId="0" applyFont="1" applyFill="1" applyBorder="1" applyAlignment="1">
      <alignment horizontal="left" indent="2"/>
    </xf>
    <xf numFmtId="168" fontId="14" fillId="0" borderId="0" xfId="0" applyNumberFormat="1" applyFont="1" applyFill="1" applyBorder="1" applyAlignment="1">
      <alignment horizontal="right"/>
    </xf>
    <xf numFmtId="168" fontId="14" fillId="0" borderId="4" xfId="0" applyNumberFormat="1" applyFont="1" applyFill="1" applyBorder="1" applyAlignment="1">
      <alignment horizontal="right"/>
    </xf>
    <xf numFmtId="164" fontId="15" fillId="0" borderId="4" xfId="2" applyNumberFormat="1" applyFont="1" applyFill="1" applyBorder="1" applyAlignment="1">
      <alignment horizontal="right"/>
    </xf>
    <xf numFmtId="164" fontId="15" fillId="0" borderId="0" xfId="2" applyNumberFormat="1" applyFont="1" applyFill="1" applyBorder="1" applyAlignment="1">
      <alignment horizontal="right"/>
    </xf>
    <xf numFmtId="164" fontId="15" fillId="3" borderId="0" xfId="2" applyNumberFormat="1" applyFont="1" applyFill="1" applyBorder="1" applyAlignment="1">
      <alignment horizontal="right"/>
    </xf>
    <xf numFmtId="164" fontId="15" fillId="3" borderId="4" xfId="2" applyNumberFormat="1" applyFont="1" applyFill="1" applyBorder="1" applyAlignment="1">
      <alignment horizontal="right"/>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2" fillId="0" borderId="2" xfId="0" applyFont="1" applyFill="1" applyBorder="1" applyAlignment="1">
      <alignment horizontal="right" vertical="center"/>
    </xf>
    <xf numFmtId="168" fontId="12" fillId="0" borderId="8" xfId="0" applyNumberFormat="1" applyFont="1" applyFill="1" applyBorder="1" applyAlignment="1">
      <alignment horizontal="right" vertical="center"/>
    </xf>
    <xf numFmtId="168" fontId="12" fillId="0" borderId="9" xfId="0" applyNumberFormat="1" applyFont="1" applyFill="1" applyBorder="1" applyAlignment="1">
      <alignment horizontal="right" vertical="center"/>
    </xf>
    <xf numFmtId="0" fontId="12" fillId="0" borderId="7" xfId="0" applyFont="1" applyFill="1" applyBorder="1" applyAlignment="1">
      <alignment horizontal="right"/>
    </xf>
    <xf numFmtId="168" fontId="14" fillId="0" borderId="8" xfId="0" applyNumberFormat="1" applyFont="1" applyFill="1" applyBorder="1" applyAlignment="1">
      <alignment horizontal="right"/>
    </xf>
    <xf numFmtId="164" fontId="15" fillId="0" borderId="13" xfId="2" applyNumberFormat="1" applyFont="1" applyFill="1" applyBorder="1" applyAlignment="1">
      <alignment horizontal="right"/>
    </xf>
    <xf numFmtId="168" fontId="12" fillId="0" borderId="13" xfId="0" applyNumberFormat="1" applyFont="1" applyFill="1" applyBorder="1" applyAlignment="1">
      <alignment horizontal="right" vertical="center"/>
    </xf>
    <xf numFmtId="0" fontId="5" fillId="0" borderId="0" xfId="0" applyFont="1" applyAlignment="1">
      <alignment wrapText="1"/>
    </xf>
    <xf numFmtId="0" fontId="14" fillId="0" borderId="0" xfId="0" applyFont="1"/>
    <xf numFmtId="0" fontId="14" fillId="0" borderId="0" xfId="0" applyFont="1" applyBorder="1"/>
    <xf numFmtId="0" fontId="12" fillId="3" borderId="56" xfId="0" applyFont="1" applyFill="1" applyBorder="1" applyAlignment="1">
      <alignment horizontal="left" indent="1"/>
    </xf>
    <xf numFmtId="0" fontId="13" fillId="3" borderId="56" xfId="0" applyFont="1" applyFill="1" applyBorder="1" applyAlignment="1">
      <alignment horizontal="center" wrapText="1"/>
    </xf>
    <xf numFmtId="0" fontId="12" fillId="0" borderId="52" xfId="0" applyFont="1" applyFill="1" applyBorder="1" applyAlignment="1">
      <alignment horizontal="left" indent="2"/>
    </xf>
    <xf numFmtId="168" fontId="14" fillId="0" borderId="2" xfId="0" applyNumberFormat="1" applyFont="1" applyFill="1" applyBorder="1" applyAlignment="1">
      <alignment horizontal="right"/>
    </xf>
    <xf numFmtId="164" fontId="15" fillId="0" borderId="2" xfId="2" applyNumberFormat="1" applyFont="1" applyFill="1" applyBorder="1" applyAlignment="1">
      <alignment horizontal="right"/>
    </xf>
    <xf numFmtId="164" fontId="14" fillId="0" borderId="4" xfId="2" applyNumberFormat="1" applyFont="1" applyFill="1" applyBorder="1" applyAlignment="1">
      <alignment horizontal="right"/>
    </xf>
    <xf numFmtId="164" fontId="15" fillId="0" borderId="7" xfId="2" applyNumberFormat="1" applyFont="1" applyFill="1" applyBorder="1" applyAlignment="1">
      <alignment horizontal="right"/>
    </xf>
    <xf numFmtId="164" fontId="15" fillId="0" borderId="12" xfId="2" applyNumberFormat="1" applyFont="1" applyFill="1" applyBorder="1" applyAlignment="1">
      <alignment horizontal="right"/>
    </xf>
    <xf numFmtId="164" fontId="14" fillId="0" borderId="13" xfId="2" applyNumberFormat="1" applyFont="1" applyFill="1" applyBorder="1" applyAlignment="1">
      <alignment horizontal="right"/>
    </xf>
    <xf numFmtId="0" fontId="12" fillId="0" borderId="53" xfId="0" applyFont="1" applyFill="1" applyBorder="1" applyAlignment="1">
      <alignment horizontal="right"/>
    </xf>
    <xf numFmtId="168" fontId="14" fillId="0" borderId="7" xfId="0" applyNumberFormat="1" applyFont="1" applyFill="1" applyBorder="1" applyAlignment="1">
      <alignment horizontal="right"/>
    </xf>
    <xf numFmtId="168" fontId="14" fillId="0" borderId="12" xfId="0" applyNumberFormat="1" applyFont="1" applyFill="1" applyBorder="1" applyAlignment="1">
      <alignment horizontal="right"/>
    </xf>
    <xf numFmtId="168" fontId="14" fillId="0" borderId="13" xfId="0" applyNumberFormat="1" applyFont="1" applyFill="1" applyBorder="1" applyAlignment="1">
      <alignment horizontal="right"/>
    </xf>
    <xf numFmtId="0" fontId="14" fillId="0" borderId="0" xfId="0" applyFont="1" applyAlignment="1">
      <alignment horizontal="justify" wrapText="1"/>
    </xf>
    <xf numFmtId="168" fontId="14" fillId="0" borderId="0" xfId="0" applyNumberFormat="1" applyFont="1" applyBorder="1"/>
    <xf numFmtId="168" fontId="14" fillId="0" borderId="5" xfId="0" applyNumberFormat="1" applyFont="1" applyFill="1" applyBorder="1" applyAlignment="1">
      <alignment horizontal="right"/>
    </xf>
    <xf numFmtId="168" fontId="14" fillId="0" borderId="6" xfId="0" applyNumberFormat="1" applyFont="1" applyFill="1" applyBorder="1" applyAlignment="1">
      <alignment horizontal="right"/>
    </xf>
    <xf numFmtId="0" fontId="12" fillId="0" borderId="7" xfId="0" applyFont="1" applyFill="1" applyBorder="1" applyAlignment="1">
      <alignment horizontal="right" vertical="center"/>
    </xf>
    <xf numFmtId="0" fontId="18" fillId="0" borderId="0" xfId="0" applyFont="1" applyAlignment="1">
      <alignment wrapText="1"/>
    </xf>
    <xf numFmtId="0" fontId="13" fillId="3" borderId="2" xfId="0" applyFont="1" applyFill="1" applyBorder="1" applyAlignment="1">
      <alignment horizontal="left" indent="1"/>
    </xf>
    <xf numFmtId="0" fontId="13" fillId="3" borderId="0" xfId="0" applyFont="1" applyFill="1" applyBorder="1" applyAlignment="1">
      <alignment horizontal="left" indent="1"/>
    </xf>
    <xf numFmtId="0" fontId="14" fillId="0" borderId="1" xfId="0" applyFont="1" applyBorder="1" applyAlignment="1">
      <alignment horizontal="left" indent="2"/>
    </xf>
    <xf numFmtId="3" fontId="14" fillId="0" borderId="5" xfId="0" applyNumberFormat="1" applyFont="1" applyBorder="1"/>
    <xf numFmtId="0" fontId="14" fillId="0" borderId="2" xfId="0" applyFont="1" applyBorder="1" applyAlignment="1">
      <alignment horizontal="left" indent="2"/>
    </xf>
    <xf numFmtId="3" fontId="14" fillId="0" borderId="0" xfId="0" applyNumberFormat="1" applyFont="1" applyBorder="1"/>
    <xf numFmtId="3" fontId="14" fillId="0" borderId="12" xfId="0" applyNumberFormat="1" applyFont="1" applyBorder="1"/>
    <xf numFmtId="164" fontId="19" fillId="0" borderId="12" xfId="2" applyNumberFormat="1" applyFont="1" applyFill="1" applyBorder="1" applyAlignment="1">
      <alignment horizontal="right"/>
    </xf>
    <xf numFmtId="164" fontId="19" fillId="0" borderId="13" xfId="2" applyNumberFormat="1" applyFont="1" applyFill="1" applyBorder="1" applyAlignment="1">
      <alignment horizontal="right"/>
    </xf>
    <xf numFmtId="0" fontId="16" fillId="0" borderId="0" xfId="1" applyFont="1" applyAlignment="1" applyProtection="1">
      <alignment wrapText="1"/>
    </xf>
    <xf numFmtId="0" fontId="14" fillId="4" borderId="39" xfId="0" applyFont="1" applyFill="1" applyBorder="1"/>
    <xf numFmtId="0" fontId="14" fillId="4" borderId="2" xfId="0" applyFont="1" applyFill="1" applyBorder="1"/>
    <xf numFmtId="0" fontId="11" fillId="4" borderId="3" xfId="0" applyFont="1" applyFill="1" applyBorder="1" applyAlignment="1">
      <alignment horizontal="center"/>
    </xf>
    <xf numFmtId="0" fontId="11" fillId="4" borderId="14" xfId="0" applyFont="1" applyFill="1" applyBorder="1" applyAlignment="1">
      <alignment horizontal="center"/>
    </xf>
    <xf numFmtId="0" fontId="14" fillId="0" borderId="2" xfId="0" quotePrefix="1" applyFont="1" applyBorder="1" applyAlignment="1">
      <alignment horizontal="left" wrapText="1" indent="1"/>
    </xf>
    <xf numFmtId="0" fontId="14" fillId="0" borderId="4" xfId="0" applyFont="1" applyBorder="1"/>
    <xf numFmtId="0" fontId="10" fillId="5" borderId="2" xfId="0" applyFont="1" applyFill="1" applyBorder="1" applyAlignment="1">
      <alignment horizontal="left" wrapText="1"/>
    </xf>
    <xf numFmtId="3" fontId="14" fillId="3" borderId="0" xfId="0" applyNumberFormat="1" applyFont="1" applyFill="1" applyBorder="1"/>
    <xf numFmtId="164" fontId="15" fillId="3" borderId="4" xfId="2" applyNumberFormat="1" applyFont="1" applyFill="1" applyBorder="1"/>
    <xf numFmtId="164" fontId="15" fillId="0" borderId="4" xfId="2" applyNumberFormat="1" applyFont="1" applyBorder="1"/>
    <xf numFmtId="0" fontId="14" fillId="0" borderId="2" xfId="0" applyFont="1" applyBorder="1" applyAlignment="1">
      <alignment horizontal="right" wrapText="1" indent="1"/>
    </xf>
    <xf numFmtId="0" fontId="14" fillId="0" borderId="2" xfId="0" applyFont="1" applyBorder="1" applyAlignment="1">
      <alignment horizontal="right" indent="1"/>
    </xf>
    <xf numFmtId="0" fontId="10" fillId="5" borderId="7" xfId="0" applyFont="1" applyFill="1" applyBorder="1" applyAlignment="1">
      <alignment horizontal="left" wrapText="1"/>
    </xf>
    <xf numFmtId="3" fontId="14" fillId="3" borderId="12" xfId="0" applyNumberFormat="1" applyFont="1" applyFill="1" applyBorder="1"/>
    <xf numFmtId="0" fontId="11" fillId="4" borderId="46" xfId="0" applyFont="1" applyFill="1" applyBorder="1" applyAlignment="1">
      <alignment horizontal="center" wrapText="1"/>
    </xf>
    <xf numFmtId="0" fontId="11" fillId="4" borderId="57" xfId="0" applyFont="1" applyFill="1" applyBorder="1" applyAlignment="1">
      <alignment horizontal="center"/>
    </xf>
    <xf numFmtId="0" fontId="14" fillId="4" borderId="51" xfId="0" applyFont="1" applyFill="1" applyBorder="1"/>
    <xf numFmtId="0" fontId="11" fillId="4" borderId="10" xfId="0" applyFont="1" applyFill="1" applyBorder="1" applyAlignment="1">
      <alignment horizontal="center" wrapText="1"/>
    </xf>
    <xf numFmtId="0" fontId="11" fillId="4" borderId="58" xfId="0" applyFont="1" applyFill="1" applyBorder="1" applyAlignment="1">
      <alignment horizontal="center" wrapText="1"/>
    </xf>
    <xf numFmtId="0" fontId="14" fillId="0" borderId="2" xfId="0" applyFont="1" applyBorder="1" applyAlignment="1">
      <alignment horizontal="left" indent="1"/>
    </xf>
    <xf numFmtId="0" fontId="14" fillId="0" borderId="2" xfId="0" applyFont="1" applyBorder="1" applyAlignment="1">
      <alignment horizontal="left" wrapText="1" indent="1"/>
    </xf>
    <xf numFmtId="0" fontId="14" fillId="3" borderId="4" xfId="0" applyFont="1" applyFill="1" applyBorder="1"/>
    <xf numFmtId="0" fontId="14" fillId="0" borderId="0" xfId="0" applyFont="1" applyAlignment="1">
      <alignment wrapText="1"/>
    </xf>
    <xf numFmtId="3" fontId="10" fillId="3" borderId="12" xfId="0" applyNumberFormat="1" applyFont="1" applyFill="1" applyBorder="1"/>
    <xf numFmtId="164" fontId="10" fillId="3" borderId="13" xfId="2" applyNumberFormat="1" applyFont="1" applyFill="1" applyBorder="1" applyAlignment="1">
      <alignment horizontal="right"/>
    </xf>
    <xf numFmtId="0" fontId="11" fillId="4" borderId="11" xfId="0" applyFont="1" applyFill="1" applyBorder="1" applyAlignment="1">
      <alignment horizontal="center" wrapText="1"/>
    </xf>
    <xf numFmtId="164" fontId="20" fillId="3" borderId="13" xfId="2" applyNumberFormat="1" applyFont="1" applyFill="1" applyBorder="1" applyAlignment="1">
      <alignment horizontal="right"/>
    </xf>
    <xf numFmtId="3" fontId="10" fillId="3" borderId="0" xfId="0" applyNumberFormat="1" applyFont="1" applyFill="1" applyBorder="1"/>
    <xf numFmtId="164" fontId="15" fillId="3" borderId="13" xfId="2" applyNumberFormat="1" applyFont="1" applyFill="1" applyBorder="1" applyAlignment="1">
      <alignment horizontal="right"/>
    </xf>
    <xf numFmtId="0" fontId="14" fillId="4" borderId="48" xfId="0" applyFont="1" applyFill="1" applyBorder="1"/>
    <xf numFmtId="0" fontId="10" fillId="7" borderId="2" xfId="0" applyFont="1" applyFill="1" applyBorder="1" applyAlignment="1">
      <alignment horizontal="left" wrapText="1"/>
    </xf>
    <xf numFmtId="0" fontId="10" fillId="7" borderId="0" xfId="0" applyFont="1" applyFill="1" applyBorder="1" applyAlignment="1">
      <alignment horizontal="right" wrapText="1"/>
    </xf>
    <xf numFmtId="168" fontId="13" fillId="7" borderId="4" xfId="4" applyNumberFormat="1" applyFont="1" applyFill="1" applyBorder="1"/>
    <xf numFmtId="0" fontId="14" fillId="0" borderId="0" xfId="0" applyFont="1" applyBorder="1" applyAlignment="1"/>
    <xf numFmtId="0" fontId="13" fillId="0" borderId="4" xfId="0" applyFont="1" applyFill="1" applyBorder="1"/>
    <xf numFmtId="0" fontId="14" fillId="0" borderId="2" xfId="0" applyFont="1" applyBorder="1" applyAlignment="1">
      <alignment horizontal="left" wrapText="1" indent="2"/>
    </xf>
    <xf numFmtId="0" fontId="14" fillId="0" borderId="0" xfId="0" applyFont="1" applyBorder="1" applyAlignment="1">
      <alignment wrapText="1"/>
    </xf>
    <xf numFmtId="0" fontId="14" fillId="0" borderId="2" xfId="0" applyFont="1" applyBorder="1" applyAlignment="1">
      <alignment horizontal="left" wrapText="1" indent="4"/>
    </xf>
    <xf numFmtId="168" fontId="12" fillId="0" borderId="4" xfId="4" applyNumberFormat="1" applyFont="1" applyFill="1" applyBorder="1"/>
    <xf numFmtId="0" fontId="10" fillId="7" borderId="0" xfId="0" applyFont="1" applyFill="1" applyBorder="1" applyAlignment="1">
      <alignment wrapText="1"/>
    </xf>
    <xf numFmtId="168" fontId="23" fillId="7" borderId="4" xfId="4" applyNumberFormat="1" applyFont="1" applyFill="1" applyBorder="1" applyAlignment="1">
      <alignment vertical="center"/>
    </xf>
    <xf numFmtId="0" fontId="10" fillId="7" borderId="7" xfId="0" applyFont="1" applyFill="1" applyBorder="1" applyAlignment="1">
      <alignment horizontal="left" wrapText="1"/>
    </xf>
    <xf numFmtId="0" fontId="14" fillId="0" borderId="4" xfId="0" applyFont="1" applyBorder="1" applyAlignment="1">
      <alignment wrapText="1"/>
    </xf>
    <xf numFmtId="1" fontId="10" fillId="7" borderId="4" xfId="0" applyNumberFormat="1" applyFont="1" applyFill="1" applyBorder="1" applyAlignment="1">
      <alignment wrapText="1"/>
    </xf>
    <xf numFmtId="1" fontId="14" fillId="0" borderId="4" xfId="0" applyNumberFormat="1" applyFont="1" applyBorder="1" applyAlignment="1">
      <alignment wrapText="1"/>
    </xf>
    <xf numFmtId="0" fontId="10" fillId="5" borderId="0" xfId="0" applyFont="1" applyFill="1" applyBorder="1" applyAlignment="1">
      <alignment horizontal="left" wrapText="1"/>
    </xf>
    <xf numFmtId="0" fontId="10" fillId="5" borderId="4" xfId="0" applyFont="1" applyFill="1" applyBorder="1" applyAlignment="1">
      <alignment horizontal="left" wrapText="1"/>
    </xf>
    <xf numFmtId="3" fontId="12" fillId="0" borderId="0" xfId="0" applyNumberFormat="1" applyFont="1" applyBorder="1" applyAlignment="1">
      <alignment vertical="center"/>
    </xf>
    <xf numFmtId="3" fontId="13" fillId="3" borderId="0" xfId="0" applyNumberFormat="1" applyFont="1" applyFill="1" applyBorder="1" applyAlignment="1">
      <alignment horizontal="center" vertical="center"/>
    </xf>
    <xf numFmtId="3" fontId="12" fillId="0" borderId="12" xfId="0" applyNumberFormat="1" applyFont="1" applyBorder="1" applyAlignment="1">
      <alignment vertical="center"/>
    </xf>
    <xf numFmtId="3" fontId="12" fillId="3" borderId="0" xfId="0" applyNumberFormat="1" applyFont="1" applyFill="1" applyBorder="1" applyAlignment="1">
      <alignment horizontal="right" vertical="center"/>
    </xf>
    <xf numFmtId="164" fontId="17" fillId="3" borderId="4" xfId="2" applyNumberFormat="1" applyFont="1" applyFill="1" applyBorder="1" applyAlignment="1">
      <alignment horizontal="right" vertical="center"/>
    </xf>
    <xf numFmtId="3" fontId="12" fillId="0" borderId="18" xfId="0" applyNumberFormat="1" applyFont="1" applyBorder="1" applyAlignment="1">
      <alignment vertical="center"/>
    </xf>
    <xf numFmtId="5" fontId="13" fillId="3" borderId="0" xfId="0" applyNumberFormat="1" applyFont="1" applyFill="1" applyBorder="1" applyAlignment="1">
      <alignment horizontal="right" vertical="center"/>
    </xf>
    <xf numFmtId="5" fontId="25" fillId="3" borderId="4" xfId="0" applyNumberFormat="1" applyFont="1" applyFill="1" applyBorder="1" applyAlignment="1">
      <alignment horizontal="right" vertical="center"/>
    </xf>
    <xf numFmtId="164" fontId="12" fillId="0" borderId="0" xfId="2" applyNumberFormat="1" applyFont="1" applyBorder="1" applyAlignment="1">
      <alignment horizontal="right" vertical="center"/>
    </xf>
    <xf numFmtId="169" fontId="17" fillId="0" borderId="4" xfId="2" applyNumberFormat="1" applyFont="1" applyBorder="1" applyAlignment="1">
      <alignment horizontal="right" vertical="center"/>
    </xf>
    <xf numFmtId="0" fontId="14" fillId="0" borderId="7" xfId="0" applyFont="1" applyBorder="1" applyAlignment="1">
      <alignment horizontal="left" wrapText="1" indent="1"/>
    </xf>
    <xf numFmtId="164" fontId="12" fillId="0" borderId="12" xfId="2" applyNumberFormat="1" applyFont="1" applyBorder="1" applyAlignment="1">
      <alignment horizontal="right" vertical="center"/>
    </xf>
    <xf numFmtId="169" fontId="17" fillId="0" borderId="13" xfId="2" applyNumberFormat="1" applyFont="1" applyBorder="1" applyAlignment="1">
      <alignment horizontal="right" vertical="center"/>
    </xf>
    <xf numFmtId="0" fontId="11" fillId="2" borderId="11" xfId="0" applyFont="1" applyFill="1" applyBorder="1" applyAlignment="1">
      <alignment horizontal="center"/>
    </xf>
    <xf numFmtId="0" fontId="10" fillId="2" borderId="2" xfId="0" applyFont="1" applyFill="1" applyBorder="1" applyAlignment="1">
      <alignment horizontal="center" vertical="center"/>
    </xf>
    <xf numFmtId="0" fontId="10" fillId="3" borderId="2" xfId="0" applyFont="1" applyFill="1" applyBorder="1" applyAlignment="1">
      <alignment vertical="center"/>
    </xf>
    <xf numFmtId="0" fontId="14" fillId="3" borderId="0" xfId="0" applyFont="1" applyFill="1" applyBorder="1" applyAlignment="1">
      <alignment vertical="center"/>
    </xf>
    <xf numFmtId="0" fontId="14" fillId="3" borderId="4" xfId="0" applyFont="1" applyFill="1" applyBorder="1" applyAlignment="1">
      <alignment vertical="center"/>
    </xf>
    <xf numFmtId="168" fontId="14" fillId="0" borderId="0" xfId="0" applyNumberFormat="1" applyFont="1" applyFill="1" applyBorder="1"/>
    <xf numFmtId="168" fontId="14" fillId="0" borderId="4" xfId="0" applyNumberFormat="1" applyFont="1" applyFill="1" applyBorder="1"/>
    <xf numFmtId="0" fontId="14" fillId="0" borderId="7" xfId="0" applyFont="1" applyBorder="1" applyAlignment="1">
      <alignment horizontal="left" indent="2"/>
    </xf>
    <xf numFmtId="168" fontId="14" fillId="0" borderId="12" xfId="0" applyNumberFormat="1" applyFont="1" applyFill="1" applyBorder="1"/>
    <xf numFmtId="0" fontId="11" fillId="2" borderId="58" xfId="0" applyFont="1" applyFill="1" applyBorder="1" applyAlignment="1">
      <alignment horizontal="center"/>
    </xf>
    <xf numFmtId="0" fontId="14" fillId="0" borderId="0" xfId="0" applyFont="1" applyFill="1"/>
    <xf numFmtId="0" fontId="10" fillId="3" borderId="1"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3" fontId="26" fillId="0" borderId="0" xfId="0" applyNumberFormat="1" applyFont="1" applyBorder="1" applyAlignment="1">
      <alignment horizontal="right" vertical="center" wrapText="1"/>
    </xf>
    <xf numFmtId="3" fontId="26" fillId="0" borderId="4" xfId="0" applyNumberFormat="1" applyFont="1" applyBorder="1" applyAlignment="1">
      <alignment horizontal="right" vertical="center" wrapText="1"/>
    </xf>
    <xf numFmtId="0" fontId="27" fillId="5" borderId="0" xfId="0" applyFont="1" applyFill="1" applyBorder="1" applyAlignment="1">
      <alignment horizontal="justify" vertical="center" wrapText="1"/>
    </xf>
    <xf numFmtId="0" fontId="27" fillId="5" borderId="4" xfId="0" applyFont="1" applyFill="1" applyBorder="1" applyAlignment="1">
      <alignment horizontal="justify" vertical="center" wrapText="1"/>
    </xf>
    <xf numFmtId="3" fontId="26" fillId="0" borderId="0" xfId="0" applyNumberFormat="1" applyFont="1" applyBorder="1" applyAlignment="1">
      <alignment horizontal="right" vertical="center"/>
    </xf>
    <xf numFmtId="3" fontId="26" fillId="0" borderId="4" xfId="0" applyNumberFormat="1" applyFont="1" applyBorder="1" applyAlignment="1">
      <alignment horizontal="right" vertical="center"/>
    </xf>
    <xf numFmtId="4" fontId="26" fillId="0" borderId="0" xfId="0" applyNumberFormat="1" applyFont="1" applyBorder="1" applyAlignment="1">
      <alignment horizontal="right" vertical="center" wrapText="1"/>
    </xf>
    <xf numFmtId="4" fontId="26" fillId="0" borderId="4" xfId="0" applyNumberFormat="1" applyFont="1" applyBorder="1" applyAlignment="1">
      <alignment horizontal="right" vertical="center" wrapText="1"/>
    </xf>
    <xf numFmtId="0" fontId="16" fillId="0" borderId="0" xfId="1" applyFont="1" applyAlignment="1" applyProtection="1"/>
    <xf numFmtId="164" fontId="26" fillId="0" borderId="4" xfId="2" applyNumberFormat="1" applyFont="1" applyBorder="1" applyAlignment="1">
      <alignment horizontal="right" vertical="center" wrapText="1"/>
    </xf>
    <xf numFmtId="0" fontId="14" fillId="0" borderId="7" xfId="0" applyFont="1" applyBorder="1" applyAlignment="1">
      <alignment horizontal="left" wrapText="1" indent="2"/>
    </xf>
    <xf numFmtId="164" fontId="28" fillId="0" borderId="12" xfId="0" applyNumberFormat="1" applyFont="1" applyBorder="1" applyAlignment="1">
      <alignment horizontal="right" vertical="center" wrapText="1"/>
    </xf>
    <xf numFmtId="164" fontId="28" fillId="0" borderId="4" xfId="0" applyNumberFormat="1" applyFont="1" applyBorder="1" applyAlignment="1">
      <alignment horizontal="right" vertical="center" wrapText="1"/>
    </xf>
    <xf numFmtId="164" fontId="28" fillId="0" borderId="0" xfId="0" applyNumberFormat="1" applyFont="1" applyBorder="1" applyAlignment="1">
      <alignment horizontal="right" vertical="center" wrapText="1"/>
    </xf>
    <xf numFmtId="0" fontId="14" fillId="5" borderId="0" xfId="0" applyFont="1" applyFill="1" applyBorder="1" applyAlignment="1">
      <alignment vertical="center"/>
    </xf>
    <xf numFmtId="0" fontId="27" fillId="5" borderId="4" xfId="0" applyFont="1" applyFill="1" applyBorder="1" applyAlignment="1">
      <alignment horizontal="right" vertical="center" wrapText="1"/>
    </xf>
    <xf numFmtId="0" fontId="10" fillId="3" borderId="2" xfId="0" applyFont="1" applyFill="1" applyBorder="1" applyAlignment="1">
      <alignment vertical="center" wrapText="1"/>
    </xf>
    <xf numFmtId="168" fontId="14" fillId="0" borderId="13" xfId="0" applyNumberFormat="1" applyFont="1" applyFill="1" applyBorder="1"/>
    <xf numFmtId="0" fontId="14" fillId="4" borderId="37" xfId="0" applyFont="1" applyFill="1" applyBorder="1" applyAlignment="1">
      <alignment vertical="center"/>
    </xf>
    <xf numFmtId="0" fontId="11" fillId="4" borderId="24" xfId="0" applyFont="1" applyFill="1" applyBorder="1" applyAlignment="1">
      <alignment horizontal="center" vertical="center"/>
    </xf>
    <xf numFmtId="0" fontId="11" fillId="4" borderId="38" xfId="0" applyFont="1" applyFill="1" applyBorder="1" applyAlignment="1">
      <alignment horizontal="center" vertical="center"/>
    </xf>
    <xf numFmtId="0" fontId="27" fillId="5" borderId="15" xfId="0" applyFont="1" applyFill="1" applyBorder="1" applyAlignment="1">
      <alignment horizontal="left" vertical="center"/>
    </xf>
    <xf numFmtId="0" fontId="14" fillId="5" borderId="0" xfId="0" applyFont="1" applyFill="1" applyBorder="1" applyAlignment="1">
      <alignment horizontal="left" vertical="center" indent="1"/>
    </xf>
    <xf numFmtId="0" fontId="26" fillId="5" borderId="0" xfId="0" applyFont="1" applyFill="1" applyBorder="1" applyAlignment="1">
      <alignment horizontal="left" vertical="center" wrapText="1" indent="1"/>
    </xf>
    <xf numFmtId="0" fontId="14" fillId="5" borderId="16" xfId="0" applyFont="1" applyFill="1" applyBorder="1" applyAlignment="1">
      <alignment horizontal="left" vertical="center" indent="1"/>
    </xf>
    <xf numFmtId="0" fontId="26" fillId="0" borderId="15" xfId="0" applyFont="1" applyBorder="1" applyAlignment="1">
      <alignment horizontal="left" vertical="center" indent="1"/>
    </xf>
    <xf numFmtId="3" fontId="26" fillId="0" borderId="0" xfId="0" applyNumberFormat="1" applyFont="1" applyBorder="1" applyAlignment="1">
      <alignment horizontal="right" vertical="center" indent="1"/>
    </xf>
    <xf numFmtId="3" fontId="26" fillId="0" borderId="0" xfId="0" applyNumberFormat="1" applyFont="1" applyBorder="1" applyAlignment="1">
      <alignment horizontal="right" vertical="center" wrapText="1" indent="1"/>
    </xf>
    <xf numFmtId="0" fontId="26" fillId="0" borderId="16" xfId="0" applyFont="1" applyBorder="1" applyAlignment="1">
      <alignment horizontal="right" vertical="center" indent="1"/>
    </xf>
    <xf numFmtId="164" fontId="28" fillId="0" borderId="0" xfId="0" applyNumberFormat="1" applyFont="1" applyBorder="1" applyAlignment="1">
      <alignment horizontal="right" vertical="center" indent="1"/>
    </xf>
    <xf numFmtId="164" fontId="28" fillId="0" borderId="0" xfId="0" applyNumberFormat="1" applyFont="1" applyBorder="1" applyAlignment="1">
      <alignment horizontal="right" vertical="center" wrapText="1" indent="1"/>
    </xf>
    <xf numFmtId="164" fontId="28" fillId="0" borderId="16" xfId="0" applyNumberFormat="1" applyFont="1" applyBorder="1" applyAlignment="1">
      <alignment horizontal="right" vertical="center" indent="1"/>
    </xf>
    <xf numFmtId="0" fontId="27" fillId="5" borderId="15" xfId="0" applyFont="1" applyFill="1" applyBorder="1" applyAlignment="1">
      <alignment horizontal="left" vertical="center" wrapText="1"/>
    </xf>
    <xf numFmtId="0" fontId="26" fillId="5" borderId="0" xfId="0" applyFont="1" applyFill="1" applyBorder="1" applyAlignment="1">
      <alignment horizontal="right" vertical="center" wrapText="1" indent="1"/>
    </xf>
    <xf numFmtId="0" fontId="14" fillId="5" borderId="16" xfId="0" applyFont="1" applyFill="1" applyBorder="1" applyAlignment="1">
      <alignment horizontal="right" vertical="center" indent="1"/>
    </xf>
    <xf numFmtId="0" fontId="26" fillId="0" borderId="17" xfId="0" applyFont="1" applyBorder="1" applyAlignment="1">
      <alignment horizontal="left" vertical="center" indent="1"/>
    </xf>
    <xf numFmtId="164" fontId="28" fillId="0" borderId="18" xfId="0" applyNumberFormat="1" applyFont="1" applyBorder="1" applyAlignment="1">
      <alignment horizontal="right" vertical="center" wrapText="1" indent="1"/>
    </xf>
    <xf numFmtId="164" fontId="28" fillId="0" borderId="19" xfId="0" applyNumberFormat="1" applyFont="1" applyBorder="1" applyAlignment="1">
      <alignment horizontal="right" vertical="center" inden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11" fillId="4" borderId="41" xfId="0" applyFont="1" applyFill="1" applyBorder="1" applyAlignment="1">
      <alignment horizontal="center" wrapText="1"/>
    </xf>
    <xf numFmtId="0" fontId="27" fillId="5" borderId="0" xfId="0" applyFont="1" applyFill="1" applyBorder="1" applyAlignment="1">
      <alignment horizontal="right" wrapText="1"/>
    </xf>
    <xf numFmtId="0" fontId="30" fillId="5" borderId="0" xfId="0" applyFont="1" applyFill="1" applyBorder="1" applyAlignment="1">
      <alignment horizontal="right" wrapText="1"/>
    </xf>
    <xf numFmtId="0" fontId="14" fillId="5" borderId="0" xfId="0" applyFont="1" applyFill="1" applyBorder="1"/>
    <xf numFmtId="0" fontId="27" fillId="5" borderId="4" xfId="0" applyFont="1" applyFill="1" applyBorder="1" applyAlignment="1">
      <alignment horizontal="right" wrapText="1"/>
    </xf>
    <xf numFmtId="3" fontId="26" fillId="0" borderId="0" xfId="0" applyNumberFormat="1" applyFont="1" applyBorder="1" applyAlignment="1">
      <alignment horizontal="right" wrapText="1"/>
    </xf>
    <xf numFmtId="164" fontId="28" fillId="0" borderId="0" xfId="2" applyNumberFormat="1" applyFont="1" applyBorder="1" applyAlignment="1">
      <alignment horizontal="right" wrapText="1"/>
    </xf>
    <xf numFmtId="164" fontId="28" fillId="0" borderId="4" xfId="2" applyNumberFormat="1" applyFont="1" applyBorder="1" applyAlignment="1">
      <alignment horizontal="right" wrapText="1"/>
    </xf>
    <xf numFmtId="164" fontId="27" fillId="5" borderId="4" xfId="0" applyNumberFormat="1" applyFont="1" applyFill="1" applyBorder="1" applyAlignment="1">
      <alignment horizontal="right" wrapText="1"/>
    </xf>
    <xf numFmtId="164" fontId="27" fillId="5" borderId="0" xfId="0" applyNumberFormat="1" applyFont="1" applyFill="1" applyBorder="1" applyAlignment="1">
      <alignment horizontal="right" wrapText="1"/>
    </xf>
    <xf numFmtId="164" fontId="28" fillId="0" borderId="0" xfId="2" applyNumberFormat="1" applyFont="1" applyBorder="1" applyAlignment="1">
      <alignment horizontal="right" vertical="top" wrapText="1"/>
    </xf>
    <xf numFmtId="0" fontId="14" fillId="0" borderId="7" xfId="0" applyFont="1" applyBorder="1" applyAlignment="1">
      <alignment horizontal="left" indent="1"/>
    </xf>
    <xf numFmtId="164" fontId="28" fillId="0" borderId="12" xfId="2" applyNumberFormat="1" applyFont="1" applyBorder="1" applyAlignment="1">
      <alignment horizontal="right" wrapText="1"/>
    </xf>
    <xf numFmtId="164" fontId="28" fillId="0" borderId="13" xfId="2" applyNumberFormat="1" applyFont="1" applyBorder="1" applyAlignment="1">
      <alignment horizontal="right" wrapText="1"/>
    </xf>
    <xf numFmtId="0" fontId="14" fillId="4" borderId="37" xfId="0" applyFont="1" applyFill="1" applyBorder="1"/>
    <xf numFmtId="0" fontId="11" fillId="4" borderId="24" xfId="0" applyFont="1" applyFill="1" applyBorder="1" applyAlignment="1">
      <alignment horizontal="center" wrapText="1"/>
    </xf>
    <xf numFmtId="0" fontId="11" fillId="4" borderId="20" xfId="0" applyFont="1" applyFill="1" applyBorder="1" applyAlignment="1">
      <alignment horizontal="center" wrapText="1"/>
    </xf>
    <xf numFmtId="0" fontId="11" fillId="4" borderId="27" xfId="0" applyFont="1" applyFill="1" applyBorder="1" applyAlignment="1">
      <alignment horizontal="center" wrapText="1"/>
    </xf>
    <xf numFmtId="0" fontId="27" fillId="5" borderId="15" xfId="0" applyFont="1" applyFill="1" applyBorder="1" applyAlignment="1">
      <alignment horizontal="left"/>
    </xf>
    <xf numFmtId="0" fontId="14" fillId="5" borderId="0" xfId="0" applyFont="1" applyFill="1" applyBorder="1" applyAlignment="1">
      <alignment horizontal="left" indent="1"/>
    </xf>
    <xf numFmtId="0" fontId="26" fillId="5" borderId="0" xfId="0" applyFont="1" applyFill="1" applyBorder="1" applyAlignment="1">
      <alignment horizontal="left" wrapText="1" indent="1"/>
    </xf>
    <xf numFmtId="0" fontId="14" fillId="5" borderId="16" xfId="0" applyFont="1" applyFill="1" applyBorder="1" applyAlignment="1">
      <alignment horizontal="left" indent="1"/>
    </xf>
    <xf numFmtId="0" fontId="26" fillId="0" borderId="15" xfId="0" applyFont="1" applyBorder="1" applyAlignment="1">
      <alignment horizontal="left" indent="1"/>
    </xf>
    <xf numFmtId="3" fontId="26" fillId="0" borderId="0" xfId="0" applyNumberFormat="1" applyFont="1" applyBorder="1" applyAlignment="1">
      <alignment horizontal="right" vertical="top" indent="1"/>
    </xf>
    <xf numFmtId="0" fontId="26" fillId="0" borderId="16" xfId="0" applyFont="1" applyBorder="1" applyAlignment="1">
      <alignment horizontal="right" indent="1"/>
    </xf>
    <xf numFmtId="0" fontId="26" fillId="0" borderId="0" xfId="0" applyFont="1" applyBorder="1" applyAlignment="1">
      <alignment horizontal="right" indent="1"/>
    </xf>
    <xf numFmtId="164" fontId="28" fillId="0" borderId="0" xfId="0" applyNumberFormat="1" applyFont="1" applyBorder="1" applyAlignment="1">
      <alignment horizontal="right" indent="1"/>
    </xf>
    <xf numFmtId="164" fontId="28" fillId="0" borderId="16" xfId="0" applyNumberFormat="1" applyFont="1" applyBorder="1" applyAlignment="1">
      <alignment horizontal="right" indent="1"/>
    </xf>
    <xf numFmtId="0" fontId="28" fillId="0" borderId="16" xfId="0" applyFont="1" applyBorder="1" applyAlignment="1">
      <alignment horizontal="right" indent="1"/>
    </xf>
    <xf numFmtId="0" fontId="14" fillId="5" borderId="0" xfId="0" applyFont="1" applyFill="1" applyBorder="1" applyAlignment="1">
      <alignment horizontal="right" indent="1"/>
    </xf>
    <xf numFmtId="0" fontId="27" fillId="5" borderId="0" xfId="0" applyFont="1" applyFill="1" applyBorder="1" applyAlignment="1">
      <alignment horizontal="right" wrapText="1" indent="1"/>
    </xf>
    <xf numFmtId="0" fontId="14" fillId="5" borderId="16" xfId="0" applyFont="1" applyFill="1" applyBorder="1" applyAlignment="1">
      <alignment horizontal="right" indent="1"/>
    </xf>
    <xf numFmtId="3" fontId="26" fillId="0" borderId="0" xfId="0" applyNumberFormat="1" applyFont="1" applyBorder="1" applyAlignment="1">
      <alignment horizontal="right" indent="1"/>
    </xf>
    <xf numFmtId="166" fontId="26" fillId="0" borderId="0" xfId="0" applyNumberFormat="1" applyFont="1" applyBorder="1" applyAlignment="1">
      <alignment horizontal="right" indent="1"/>
    </xf>
    <xf numFmtId="0" fontId="26" fillId="5" borderId="0" xfId="0" applyFont="1" applyFill="1" applyBorder="1" applyAlignment="1">
      <alignment horizontal="right" wrapText="1" indent="1"/>
    </xf>
    <xf numFmtId="167" fontId="26" fillId="0" borderId="0" xfId="0" applyNumberFormat="1" applyFont="1" applyBorder="1" applyAlignment="1">
      <alignment horizontal="right" indent="1"/>
    </xf>
    <xf numFmtId="0" fontId="26" fillId="0" borderId="17" xfId="0" applyFont="1" applyBorder="1" applyAlignment="1">
      <alignment horizontal="left" indent="1"/>
    </xf>
    <xf numFmtId="0" fontId="26" fillId="0" borderId="18" xfId="0" applyFont="1" applyBorder="1" applyAlignment="1">
      <alignment horizontal="right" indent="1"/>
    </xf>
    <xf numFmtId="164" fontId="28" fillId="0" borderId="18" xfId="0" applyNumberFormat="1" applyFont="1" applyBorder="1" applyAlignment="1">
      <alignment horizontal="right" inden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1" xfId="0" applyFont="1" applyFill="1" applyBorder="1"/>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0" fillId="3" borderId="2" xfId="0" applyFont="1" applyFill="1" applyBorder="1" applyAlignment="1">
      <alignment wrapText="1"/>
    </xf>
    <xf numFmtId="0" fontId="14" fillId="3" borderId="0" xfId="0" applyFont="1" applyFill="1" applyBorder="1"/>
    <xf numFmtId="164" fontId="15" fillId="3" borderId="0" xfId="2" applyNumberFormat="1" applyFont="1" applyFill="1" applyBorder="1"/>
    <xf numFmtId="0" fontId="10" fillId="3" borderId="2" xfId="0" applyFont="1" applyFill="1" applyBorder="1"/>
    <xf numFmtId="0" fontId="10" fillId="3" borderId="7" xfId="0" applyFont="1" applyFill="1" applyBorder="1"/>
    <xf numFmtId="0" fontId="14" fillId="3" borderId="12" xfId="0" applyFont="1" applyFill="1" applyBorder="1"/>
    <xf numFmtId="0" fontId="11" fillId="4" borderId="40" xfId="0" applyFont="1" applyFill="1" applyBorder="1" applyAlignment="1">
      <alignment horizontal="center"/>
    </xf>
    <xf numFmtId="0" fontId="10" fillId="0" borderId="0" xfId="0" applyFont="1"/>
    <xf numFmtId="0" fontId="13" fillId="0" borderId="0" xfId="0" applyFont="1"/>
    <xf numFmtId="0" fontId="12" fillId="0" borderId="0" xfId="0" applyFont="1"/>
    <xf numFmtId="0" fontId="33" fillId="0" borderId="0" xfId="1" applyFont="1" applyAlignment="1" applyProtection="1"/>
    <xf numFmtId="0" fontId="13" fillId="0" borderId="0" xfId="0" applyFont="1" applyAlignment="1"/>
    <xf numFmtId="0" fontId="12" fillId="0" borderId="0" xfId="0" applyFont="1" applyAlignment="1"/>
    <xf numFmtId="0" fontId="23" fillId="0" borderId="0" xfId="1" applyFont="1" applyAlignment="1" applyProtection="1"/>
    <xf numFmtId="0" fontId="13" fillId="3" borderId="2"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4" xfId="0" applyFont="1" applyFill="1" applyBorder="1" applyAlignment="1">
      <alignment horizontal="left" vertical="center"/>
    </xf>
    <xf numFmtId="0" fontId="12" fillId="0" borderId="2" xfId="0" applyFont="1" applyBorder="1" applyAlignment="1">
      <alignment horizontal="left" vertical="center" indent="1"/>
    </xf>
    <xf numFmtId="0" fontId="12" fillId="0" borderId="0" xfId="0" applyFont="1" applyBorder="1" applyAlignment="1">
      <alignment horizontal="right" vertical="center"/>
    </xf>
    <xf numFmtId="164" fontId="17" fillId="0" borderId="0" xfId="2" applyNumberFormat="1" applyFont="1" applyBorder="1" applyAlignment="1">
      <alignment horizontal="right" vertical="center"/>
    </xf>
    <xf numFmtId="164" fontId="17" fillId="0" borderId="4" xfId="2" applyNumberFormat="1" applyFont="1" applyBorder="1" applyAlignment="1">
      <alignment horizontal="right" vertical="center"/>
    </xf>
    <xf numFmtId="0" fontId="12" fillId="0" borderId="2" xfId="0" applyFont="1" applyBorder="1" applyAlignment="1">
      <alignment horizontal="right" vertical="center"/>
    </xf>
    <xf numFmtId="0" fontId="12" fillId="0" borderId="5" xfId="0" applyFont="1" applyBorder="1" applyAlignment="1">
      <alignment horizontal="right" vertical="center"/>
    </xf>
    <xf numFmtId="164" fontId="17" fillId="0" borderId="5" xfId="2" applyNumberFormat="1" applyFont="1" applyBorder="1" applyAlignment="1">
      <alignment horizontal="right" vertical="center"/>
    </xf>
    <xf numFmtId="164" fontId="17" fillId="0" borderId="6" xfId="2" applyNumberFormat="1" applyFont="1" applyBorder="1" applyAlignment="1">
      <alignment horizontal="right" vertical="center"/>
    </xf>
    <xf numFmtId="0" fontId="13" fillId="3" borderId="2" xfId="0" applyFont="1" applyFill="1" applyBorder="1" applyAlignment="1">
      <alignment horizontal="left" vertical="center"/>
    </xf>
    <xf numFmtId="0" fontId="13" fillId="3" borderId="0" xfId="0" applyFont="1" applyFill="1" applyBorder="1" applyAlignment="1">
      <alignment horizontal="left" vertical="center"/>
    </xf>
    <xf numFmtId="0" fontId="12" fillId="3" borderId="0" xfId="0" applyFont="1" applyFill="1" applyBorder="1" applyAlignment="1">
      <alignment horizontal="right" vertical="center"/>
    </xf>
    <xf numFmtId="3" fontId="12" fillId="0" borderId="0" xfId="0" applyNumberFormat="1" applyFont="1" applyBorder="1" applyAlignment="1">
      <alignment horizontal="right" vertical="center"/>
    </xf>
    <xf numFmtId="0" fontId="12" fillId="0" borderId="7" xfId="0" applyFont="1" applyBorder="1" applyAlignment="1">
      <alignment horizontal="right" vertical="center"/>
    </xf>
    <xf numFmtId="3" fontId="12" fillId="0" borderId="8" xfId="0" applyNumberFormat="1" applyFont="1" applyBorder="1" applyAlignment="1">
      <alignment horizontal="right" vertical="center"/>
    </xf>
    <xf numFmtId="164" fontId="17" fillId="0" borderId="8" xfId="2" applyNumberFormat="1" applyFont="1" applyBorder="1" applyAlignment="1">
      <alignment horizontal="right" vertical="center"/>
    </xf>
    <xf numFmtId="164" fontId="17" fillId="0" borderId="9" xfId="2" applyNumberFormat="1" applyFont="1" applyBorder="1" applyAlignment="1">
      <alignment horizontal="right" vertical="center"/>
    </xf>
    <xf numFmtId="0" fontId="17" fillId="3" borderId="0" xfId="0" applyFont="1" applyFill="1" applyBorder="1" applyAlignment="1">
      <alignment horizontal="right" vertical="center"/>
    </xf>
    <xf numFmtId="0" fontId="17" fillId="3" borderId="4" xfId="0" applyFont="1" applyFill="1" applyBorder="1" applyAlignment="1">
      <alignment horizontal="right" vertical="center"/>
    </xf>
    <xf numFmtId="0" fontId="11" fillId="2" borderId="10" xfId="0" applyFont="1" applyFill="1" applyBorder="1" applyAlignment="1">
      <alignment horizontal="center"/>
    </xf>
    <xf numFmtId="0" fontId="14" fillId="3" borderId="0" xfId="0" applyFont="1" applyFill="1" applyBorder="1" applyAlignment="1">
      <alignment horizontal="right"/>
    </xf>
    <xf numFmtId="0" fontId="14" fillId="3" borderId="4" xfId="0" applyFont="1" applyFill="1" applyBorder="1" applyAlignment="1">
      <alignment horizontal="right"/>
    </xf>
    <xf numFmtId="0" fontId="14" fillId="0" borderId="2" xfId="0" applyFont="1" applyFill="1" applyBorder="1" applyAlignment="1">
      <alignment horizontal="left" indent="1"/>
    </xf>
    <xf numFmtId="3" fontId="12" fillId="0" borderId="0" xfId="3" applyNumberFormat="1" applyFont="1" applyFill="1" applyBorder="1" applyAlignment="1">
      <alignment horizontal="right" vertical="center"/>
    </xf>
    <xf numFmtId="3" fontId="12" fillId="0" borderId="4" xfId="3" applyNumberFormat="1" applyFont="1" applyFill="1" applyBorder="1" applyAlignment="1">
      <alignment horizontal="right" vertical="center"/>
    </xf>
    <xf numFmtId="0" fontId="15" fillId="0" borderId="0" xfId="0" applyFont="1" applyBorder="1" applyAlignment="1">
      <alignment horizontal="right"/>
    </xf>
    <xf numFmtId="164" fontId="15" fillId="0" borderId="0" xfId="2" applyNumberFormat="1" applyFont="1" applyBorder="1" applyAlignment="1">
      <alignment horizontal="right"/>
    </xf>
    <xf numFmtId="164" fontId="15" fillId="0" borderId="4" xfId="2" applyNumberFormat="1" applyFont="1" applyBorder="1" applyAlignment="1">
      <alignment horizontal="right"/>
    </xf>
    <xf numFmtId="164" fontId="14" fillId="0" borderId="0" xfId="0" applyNumberFormat="1" applyFont="1"/>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0" borderId="2" xfId="0" applyFont="1" applyBorder="1" applyAlignment="1">
      <alignment horizontal="left" indent="1"/>
    </xf>
    <xf numFmtId="0" fontId="14" fillId="0" borderId="0" xfId="0" applyFont="1" applyBorder="1" applyAlignment="1">
      <alignment horizontal="right" indent="1"/>
    </xf>
    <xf numFmtId="0" fontId="14" fillId="0" borderId="4" xfId="0" applyFont="1" applyBorder="1" applyAlignment="1">
      <alignment horizontal="right" indent="1"/>
    </xf>
    <xf numFmtId="3" fontId="14" fillId="0" borderId="0" xfId="0" applyNumberFormat="1" applyFont="1" applyBorder="1" applyAlignment="1">
      <alignment horizontal="right" indent="1"/>
    </xf>
    <xf numFmtId="164" fontId="15" fillId="0" borderId="0" xfId="2" applyNumberFormat="1" applyFont="1" applyBorder="1" applyAlignment="1">
      <alignment horizontal="right" indent="1"/>
    </xf>
    <xf numFmtId="164" fontId="15" fillId="0" borderId="4" xfId="2" applyNumberFormat="1" applyFont="1" applyBorder="1" applyAlignment="1">
      <alignment horizontal="right" indent="1"/>
    </xf>
    <xf numFmtId="0" fontId="10" fillId="3" borderId="0" xfId="0" applyFont="1" applyFill="1" applyBorder="1" applyAlignment="1">
      <alignment horizontal="right" vertical="center" indent="1"/>
    </xf>
    <xf numFmtId="0" fontId="10" fillId="3" borderId="4" xfId="0" applyFont="1" applyFill="1" applyBorder="1" applyAlignment="1">
      <alignment horizontal="right" vertical="center" indent="1"/>
    </xf>
    <xf numFmtId="3" fontId="14" fillId="0" borderId="4" xfId="0" applyNumberFormat="1" applyFont="1" applyBorder="1" applyAlignment="1">
      <alignment horizontal="right" indent="1"/>
    </xf>
    <xf numFmtId="0" fontId="10" fillId="3" borderId="7" xfId="0" applyFont="1" applyFill="1" applyBorder="1" applyAlignment="1">
      <alignment horizontal="left"/>
    </xf>
    <xf numFmtId="3" fontId="14" fillId="3" borderId="12" xfId="0" applyNumberFormat="1" applyFont="1" applyFill="1" applyBorder="1" applyAlignment="1">
      <alignment horizontal="right" indent="1"/>
    </xf>
    <xf numFmtId="0" fontId="14" fillId="3" borderId="13" xfId="0" applyFont="1" applyFill="1" applyBorder="1" applyAlignment="1">
      <alignment horizontal="right" indent="1"/>
    </xf>
    <xf numFmtId="0" fontId="14" fillId="4" borderId="21" xfId="0" applyFont="1" applyFill="1" applyBorder="1"/>
    <xf numFmtId="0" fontId="11" fillId="4" borderId="22" xfId="0" applyFont="1" applyFill="1" applyBorder="1" applyAlignment="1">
      <alignment horizontal="center" wrapText="1"/>
    </xf>
    <xf numFmtId="0" fontId="11" fillId="4" borderId="22" xfId="0" applyFont="1" applyFill="1" applyBorder="1" applyAlignment="1">
      <alignment horizontal="center"/>
    </xf>
    <xf numFmtId="0" fontId="11" fillId="4" borderId="23" xfId="0" applyFont="1" applyFill="1" applyBorder="1" applyAlignment="1">
      <alignment horizontal="center" wrapText="1"/>
    </xf>
    <xf numFmtId="0" fontId="10" fillId="5" borderId="15" xfId="0" applyFont="1" applyFill="1" applyBorder="1" applyAlignment="1">
      <alignment horizontal="left"/>
    </xf>
    <xf numFmtId="0" fontId="27" fillId="5" borderId="16" xfId="0" applyFont="1" applyFill="1" applyBorder="1" applyAlignment="1">
      <alignment horizontal="right" wrapText="1"/>
    </xf>
    <xf numFmtId="0" fontId="14" fillId="0" borderId="15" xfId="0" applyFont="1" applyBorder="1" applyAlignment="1">
      <alignment horizontal="left" indent="1"/>
    </xf>
    <xf numFmtId="3" fontId="26" fillId="0" borderId="0" xfId="0" applyNumberFormat="1" applyFont="1" applyFill="1" applyBorder="1" applyAlignment="1">
      <alignment horizontal="right" wrapText="1"/>
    </xf>
    <xf numFmtId="0" fontId="26" fillId="0" borderId="16" xfId="0" applyFont="1" applyBorder="1" applyAlignment="1">
      <alignment horizontal="right" wrapText="1"/>
    </xf>
    <xf numFmtId="164" fontId="26" fillId="0" borderId="0" xfId="0" applyNumberFormat="1" applyFont="1" applyBorder="1" applyAlignment="1">
      <alignment horizontal="right" wrapText="1"/>
    </xf>
    <xf numFmtId="164" fontId="28" fillId="0" borderId="0" xfId="0" applyNumberFormat="1" applyFont="1" applyBorder="1" applyAlignment="1">
      <alignment horizontal="right" wrapText="1"/>
    </xf>
    <xf numFmtId="164" fontId="28" fillId="0" borderId="16" xfId="0" applyNumberFormat="1" applyFont="1" applyBorder="1" applyAlignment="1">
      <alignment horizontal="right" wrapText="1"/>
    </xf>
    <xf numFmtId="164" fontId="27" fillId="5" borderId="16" xfId="0" applyNumberFormat="1" applyFont="1" applyFill="1" applyBorder="1" applyAlignment="1">
      <alignment horizontal="right" wrapText="1"/>
    </xf>
    <xf numFmtId="164" fontId="26" fillId="0" borderId="16" xfId="0" applyNumberFormat="1" applyFont="1" applyBorder="1" applyAlignment="1">
      <alignment horizontal="right" wrapText="1"/>
    </xf>
    <xf numFmtId="0" fontId="14" fillId="0" borderId="17" xfId="0" applyFont="1" applyBorder="1" applyAlignment="1">
      <alignment horizontal="left" indent="1"/>
    </xf>
    <xf numFmtId="164" fontId="28" fillId="0" borderId="18" xfId="0" applyNumberFormat="1" applyFont="1" applyBorder="1" applyAlignment="1">
      <alignment horizontal="right" wrapText="1"/>
    </xf>
    <xf numFmtId="164" fontId="28" fillId="0" borderId="19" xfId="0" applyNumberFormat="1" applyFont="1" applyBorder="1" applyAlignment="1">
      <alignment horizontal="right" wrapText="1"/>
    </xf>
    <xf numFmtId="0" fontId="11" fillId="4" borderId="25" xfId="0" applyFont="1" applyFill="1" applyBorder="1"/>
    <xf numFmtId="0" fontId="11" fillId="4" borderId="26" xfId="0" applyFont="1" applyFill="1" applyBorder="1" applyAlignment="1">
      <alignment horizontal="center" wrapText="1"/>
    </xf>
    <xf numFmtId="0" fontId="14" fillId="0" borderId="15" xfId="0" applyFont="1" applyBorder="1" applyAlignment="1">
      <alignment horizontal="left" indent="2"/>
    </xf>
    <xf numFmtId="0" fontId="26" fillId="0" borderId="16" xfId="0" applyFont="1" applyBorder="1" applyAlignment="1">
      <alignment horizontal="right" vertical="center" wrapText="1"/>
    </xf>
    <xf numFmtId="164" fontId="28" fillId="0" borderId="16" xfId="0" applyNumberFormat="1" applyFont="1" applyBorder="1" applyAlignment="1">
      <alignment horizontal="right" vertical="center" wrapText="1"/>
    </xf>
    <xf numFmtId="0" fontId="14" fillId="0" borderId="15" xfId="0" applyFont="1" applyBorder="1" applyAlignment="1">
      <alignment horizontal="left" wrapText="1" indent="2"/>
    </xf>
    <xf numFmtId="0" fontId="27" fillId="5" borderId="0" xfId="0" applyFont="1" applyFill="1" applyBorder="1" applyAlignment="1">
      <alignment horizontal="right" vertical="center" wrapText="1"/>
    </xf>
    <xf numFmtId="0" fontId="14" fillId="5" borderId="0" xfId="0" applyFont="1" applyFill="1" applyBorder="1" applyAlignment="1">
      <alignment horizontal="right" vertical="center"/>
    </xf>
    <xf numFmtId="0" fontId="27" fillId="5" borderId="16" xfId="0" applyFont="1" applyFill="1" applyBorder="1" applyAlignment="1">
      <alignment horizontal="right" vertical="center" wrapText="1"/>
    </xf>
    <xf numFmtId="164" fontId="26" fillId="0" borderId="0" xfId="0" applyNumberFormat="1" applyFont="1" applyBorder="1" applyAlignment="1">
      <alignment horizontal="right" vertical="center" wrapText="1"/>
    </xf>
    <xf numFmtId="0" fontId="14" fillId="0" borderId="17" xfId="0" applyFont="1" applyBorder="1" applyAlignment="1">
      <alignment horizontal="left" wrapText="1" indent="2"/>
    </xf>
    <xf numFmtId="10" fontId="26" fillId="0" borderId="18" xfId="0" applyNumberFormat="1" applyFont="1" applyBorder="1" applyAlignment="1">
      <alignment horizontal="right" vertical="center" wrapText="1"/>
    </xf>
    <xf numFmtId="164" fontId="28" fillId="0" borderId="18" xfId="2" applyNumberFormat="1" applyFont="1" applyBorder="1" applyAlignment="1">
      <alignment horizontal="right" vertical="center"/>
    </xf>
    <xf numFmtId="164" fontId="28" fillId="0" borderId="18" xfId="2" applyNumberFormat="1" applyFont="1" applyBorder="1" applyAlignment="1">
      <alignment horizontal="right" vertical="center" wrapText="1"/>
    </xf>
    <xf numFmtId="164" fontId="28" fillId="0" borderId="19" xfId="0" applyNumberFormat="1" applyFont="1" applyBorder="1" applyAlignment="1">
      <alignment horizontal="right" vertical="center" wrapText="1"/>
    </xf>
    <xf numFmtId="166" fontId="10" fillId="2" borderId="33" xfId="0" applyNumberFormat="1" applyFont="1" applyFill="1" applyBorder="1"/>
    <xf numFmtId="166" fontId="13" fillId="3" borderId="2" xfId="0" applyNumberFormat="1" applyFont="1" applyFill="1" applyBorder="1"/>
    <xf numFmtId="166" fontId="13" fillId="3" borderId="0" xfId="0" applyNumberFormat="1" applyFont="1" applyFill="1" applyBorder="1"/>
    <xf numFmtId="164" fontId="25" fillId="3" borderId="5" xfId="0" applyNumberFormat="1" applyFont="1" applyFill="1" applyBorder="1"/>
    <xf numFmtId="164" fontId="25" fillId="3" borderId="0" xfId="0" applyNumberFormat="1" applyFont="1" applyFill="1" applyBorder="1"/>
    <xf numFmtId="164" fontId="25" fillId="3" borderId="4" xfId="0" applyNumberFormat="1" applyFont="1" applyFill="1" applyBorder="1"/>
    <xf numFmtId="166" fontId="12" fillId="0" borderId="2" xfId="0" applyNumberFormat="1" applyFont="1" applyBorder="1"/>
    <xf numFmtId="166" fontId="12" fillId="0" borderId="0" xfId="0" applyNumberFormat="1" applyFont="1" applyBorder="1" applyAlignment="1">
      <alignment vertical="center"/>
    </xf>
    <xf numFmtId="164" fontId="17" fillId="0" borderId="0" xfId="0" applyNumberFormat="1" applyFont="1" applyBorder="1" applyAlignment="1">
      <alignment vertical="center"/>
    </xf>
    <xf numFmtId="164" fontId="17" fillId="0" borderId="4" xfId="0" applyNumberFormat="1" applyFont="1" applyBorder="1" applyAlignment="1">
      <alignment vertical="center"/>
    </xf>
    <xf numFmtId="166" fontId="13" fillId="3" borderId="0" xfId="0" applyNumberFormat="1" applyFont="1" applyFill="1" applyBorder="1" applyAlignment="1">
      <alignment vertical="center"/>
    </xf>
    <xf numFmtId="164" fontId="25" fillId="3" borderId="0" xfId="0" applyNumberFormat="1" applyFont="1" applyFill="1" applyBorder="1" applyAlignment="1">
      <alignment vertical="center"/>
    </xf>
    <xf numFmtId="166" fontId="14" fillId="0" borderId="2" xfId="0" applyNumberFormat="1" applyFont="1" applyBorder="1"/>
    <xf numFmtId="166" fontId="12" fillId="0" borderId="0" xfId="0" applyNumberFormat="1" applyFont="1" applyFill="1" applyBorder="1" applyAlignment="1">
      <alignment vertical="center"/>
    </xf>
    <xf numFmtId="166" fontId="14" fillId="0" borderId="7" xfId="0" applyNumberFormat="1" applyFont="1" applyBorder="1"/>
    <xf numFmtId="166" fontId="12" fillId="0" borderId="12" xfId="0" applyNumberFormat="1" applyFont="1" applyBorder="1" applyAlignment="1">
      <alignment vertical="center"/>
    </xf>
    <xf numFmtId="166" fontId="10" fillId="3" borderId="5" xfId="0" applyNumberFormat="1" applyFont="1" applyFill="1" applyBorder="1" applyAlignment="1">
      <alignment vertical="center"/>
    </xf>
    <xf numFmtId="164" fontId="35" fillId="3" borderId="0" xfId="0" applyNumberFormat="1" applyFont="1" applyFill="1" applyBorder="1" applyAlignment="1"/>
    <xf numFmtId="164" fontId="35" fillId="3" borderId="4" xfId="0" applyNumberFormat="1" applyFont="1" applyFill="1" applyBorder="1" applyAlignment="1"/>
    <xf numFmtId="166" fontId="14" fillId="0" borderId="0" xfId="0" applyNumberFormat="1" applyFont="1" applyBorder="1" applyAlignment="1">
      <alignment vertical="center"/>
    </xf>
    <xf numFmtId="164" fontId="36" fillId="0" borderId="0" xfId="0" applyNumberFormat="1" applyFont="1" applyBorder="1" applyAlignment="1"/>
    <xf numFmtId="164" fontId="36" fillId="0" borderId="4" xfId="0" applyNumberFormat="1" applyFont="1" applyBorder="1" applyAlignment="1"/>
    <xf numFmtId="166" fontId="10" fillId="3" borderId="0" xfId="0" applyNumberFormat="1" applyFont="1" applyFill="1" applyBorder="1" applyAlignment="1">
      <alignment vertical="center"/>
    </xf>
    <xf numFmtId="164" fontId="14" fillId="0" borderId="0" xfId="2" applyNumberFormat="1" applyFont="1"/>
    <xf numFmtId="166" fontId="14" fillId="0" borderId="12" xfId="0" applyNumberFormat="1" applyFont="1" applyBorder="1" applyAlignment="1">
      <alignment vertical="center"/>
    </xf>
    <xf numFmtId="0" fontId="38" fillId="4" borderId="3" xfId="0" applyFont="1" applyFill="1" applyBorder="1" applyAlignment="1">
      <alignment horizontal="center" wrapText="1"/>
    </xf>
    <xf numFmtId="0" fontId="39" fillId="5" borderId="15" xfId="0" applyFont="1" applyFill="1" applyBorder="1" applyAlignment="1">
      <alignment horizontal="justify" wrapText="1"/>
    </xf>
    <xf numFmtId="0" fontId="39" fillId="5" borderId="0" xfId="0" applyFont="1" applyFill="1" applyBorder="1" applyAlignment="1">
      <alignment horizontal="justify" wrapText="1"/>
    </xf>
    <xf numFmtId="0" fontId="39" fillId="5" borderId="16" xfId="0" applyFont="1" applyFill="1" applyBorder="1" applyAlignment="1">
      <alignment horizontal="justify" wrapText="1"/>
    </xf>
    <xf numFmtId="164" fontId="41" fillId="0" borderId="0" xfId="0" applyNumberFormat="1" applyFont="1" applyBorder="1" applyAlignment="1">
      <alignment horizontal="right" wrapText="1"/>
    </xf>
    <xf numFmtId="0" fontId="41" fillId="5" borderId="0" xfId="0" applyFont="1" applyFill="1" applyBorder="1" applyAlignment="1">
      <alignment horizontal="justify" wrapText="1"/>
    </xf>
    <xf numFmtId="164" fontId="41" fillId="0" borderId="0" xfId="0" applyNumberFormat="1" applyFont="1" applyFill="1" applyBorder="1" applyAlignment="1">
      <alignment horizontal="right" wrapText="1"/>
    </xf>
    <xf numFmtId="0" fontId="40" fillId="0" borderId="17" xfId="0" applyFont="1" applyBorder="1" applyAlignment="1">
      <alignment horizontal="justify" wrapText="1"/>
    </xf>
    <xf numFmtId="164" fontId="41" fillId="0" borderId="18" xfId="0" applyNumberFormat="1" applyFont="1" applyBorder="1" applyAlignment="1">
      <alignment horizontal="right" wrapText="1"/>
    </xf>
    <xf numFmtId="0" fontId="10" fillId="5" borderId="32" xfId="0" applyFont="1" applyFill="1" applyBorder="1" applyAlignment="1">
      <alignment horizontal="left" vertical="center"/>
    </xf>
    <xf numFmtId="0" fontId="26" fillId="5" borderId="0" xfId="0" applyFont="1" applyFill="1" applyAlignment="1">
      <alignment horizontal="right" vertical="center" wrapText="1" indent="2"/>
    </xf>
    <xf numFmtId="165" fontId="14" fillId="5" borderId="0" xfId="0" applyNumberFormat="1" applyFont="1" applyFill="1" applyAlignment="1">
      <alignment horizontal="right" vertical="center" indent="2"/>
    </xf>
    <xf numFmtId="165" fontId="26" fillId="5" borderId="4" xfId="0" applyNumberFormat="1" applyFont="1" applyFill="1" applyBorder="1" applyAlignment="1">
      <alignment horizontal="right" vertical="center" wrapText="1" indent="2"/>
    </xf>
    <xf numFmtId="0" fontId="14" fillId="0" borderId="2" xfId="0" applyFont="1" applyBorder="1" applyAlignment="1">
      <alignment vertical="center"/>
    </xf>
    <xf numFmtId="165" fontId="10" fillId="0" borderId="0" xfId="0" applyNumberFormat="1" applyFont="1" applyBorder="1" applyAlignment="1">
      <alignment horizontal="right" vertical="center" indent="2"/>
    </xf>
    <xf numFmtId="165" fontId="10" fillId="0" borderId="4" xfId="0" applyNumberFormat="1" applyFont="1" applyBorder="1" applyAlignment="1">
      <alignment horizontal="right" vertical="center" indent="2"/>
    </xf>
    <xf numFmtId="165" fontId="14" fillId="0" borderId="0" xfId="0" applyNumberFormat="1" applyFont="1" applyBorder="1" applyAlignment="1">
      <alignment horizontal="right" vertical="center" indent="2"/>
    </xf>
    <xf numFmtId="164" fontId="15" fillId="0" borderId="0" xfId="2" applyNumberFormat="1" applyFont="1" applyBorder="1" applyAlignment="1">
      <alignment horizontal="right" vertical="center" indent="2"/>
    </xf>
    <xf numFmtId="164" fontId="15" fillId="0" borderId="4" xfId="2" applyNumberFormat="1" applyFont="1" applyBorder="1" applyAlignment="1">
      <alignment horizontal="right" vertical="center" indent="2"/>
    </xf>
    <xf numFmtId="0" fontId="10" fillId="5" borderId="15" xfId="0" applyFont="1" applyFill="1" applyBorder="1" applyAlignment="1">
      <alignment horizontal="left" vertical="center"/>
    </xf>
    <xf numFmtId="0" fontId="27" fillId="5" borderId="0" xfId="0" applyFont="1" applyFill="1" applyAlignment="1">
      <alignment horizontal="right" vertical="center" wrapText="1" indent="2"/>
    </xf>
    <xf numFmtId="0" fontId="14" fillId="5" borderId="0" xfId="0" applyFont="1" applyFill="1" applyAlignment="1">
      <alignment horizontal="right" vertical="center" indent="2"/>
    </xf>
    <xf numFmtId="0" fontId="27" fillId="5" borderId="4" xfId="0" applyFont="1" applyFill="1" applyBorder="1" applyAlignment="1">
      <alignment horizontal="right" vertical="center" wrapText="1" indent="2"/>
    </xf>
    <xf numFmtId="165" fontId="14" fillId="0" borderId="4" xfId="0" applyNumberFormat="1" applyFont="1" applyBorder="1" applyAlignment="1">
      <alignment horizontal="right" vertical="center" indent="2"/>
    </xf>
    <xf numFmtId="165" fontId="27" fillId="5" borderId="4" xfId="0" applyNumberFormat="1" applyFont="1" applyFill="1" applyBorder="1" applyAlignment="1">
      <alignment horizontal="right" vertical="center" wrapText="1" indent="2"/>
    </xf>
    <xf numFmtId="0" fontId="14" fillId="0" borderId="7" xfId="0" applyFont="1" applyBorder="1" applyAlignment="1">
      <alignment vertical="center"/>
    </xf>
    <xf numFmtId="165" fontId="14" fillId="0" borderId="12" xfId="0" applyNumberFormat="1" applyFont="1" applyBorder="1" applyAlignment="1">
      <alignment horizontal="right" vertical="center" indent="2"/>
    </xf>
    <xf numFmtId="165" fontId="14" fillId="0" borderId="13" xfId="0" applyNumberFormat="1" applyFont="1" applyBorder="1" applyAlignment="1">
      <alignment horizontal="right" vertical="center" indent="2"/>
    </xf>
    <xf numFmtId="165" fontId="10" fillId="0" borderId="0" xfId="0" applyNumberFormat="1" applyFont="1" applyBorder="1" applyAlignment="1">
      <alignment horizontal="right" indent="2"/>
    </xf>
    <xf numFmtId="165" fontId="10" fillId="0" borderId="4" xfId="0" applyNumberFormat="1" applyFont="1" applyBorder="1" applyAlignment="1">
      <alignment horizontal="right" indent="2"/>
    </xf>
    <xf numFmtId="165" fontId="14" fillId="0" borderId="0" xfId="0" applyNumberFormat="1" applyFont="1" applyBorder="1" applyAlignment="1">
      <alignment horizontal="right" indent="2"/>
    </xf>
    <xf numFmtId="164" fontId="15" fillId="0" borderId="0" xfId="2" applyNumberFormat="1" applyFont="1" applyBorder="1" applyAlignment="1">
      <alignment horizontal="right" indent="2"/>
    </xf>
    <xf numFmtId="0" fontId="26" fillId="5" borderId="0" xfId="0" applyFont="1" applyFill="1" applyAlignment="1">
      <alignment horizontal="right" wrapText="1" indent="2"/>
    </xf>
    <xf numFmtId="0" fontId="14" fillId="5" borderId="0" xfId="0" applyFont="1" applyFill="1" applyAlignment="1">
      <alignment horizontal="right" indent="2"/>
    </xf>
    <xf numFmtId="0" fontId="26" fillId="5" borderId="4" xfId="0" applyFont="1" applyFill="1" applyBorder="1" applyAlignment="1">
      <alignment horizontal="right" wrapText="1" indent="2"/>
    </xf>
    <xf numFmtId="165" fontId="14" fillId="0" borderId="4" xfId="0" applyNumberFormat="1" applyFont="1" applyBorder="1" applyAlignment="1">
      <alignment horizontal="right" indent="2"/>
    </xf>
    <xf numFmtId="165" fontId="14" fillId="0" borderId="12" xfId="0" applyNumberFormat="1" applyFont="1" applyBorder="1" applyAlignment="1">
      <alignment horizontal="right" indent="2"/>
    </xf>
    <xf numFmtId="165" fontId="14" fillId="0" borderId="13" xfId="0" applyNumberFormat="1" applyFont="1" applyBorder="1" applyAlignment="1">
      <alignment horizontal="right" indent="2"/>
    </xf>
    <xf numFmtId="166" fontId="14" fillId="0" borderId="32" xfId="0" applyNumberFormat="1" applyFont="1" applyBorder="1"/>
    <xf numFmtId="166" fontId="14" fillId="0" borderId="5" xfId="0" applyNumberFormat="1" applyFont="1" applyBorder="1"/>
    <xf numFmtId="166" fontId="14" fillId="0" borderId="15" xfId="0" applyNumberFormat="1" applyFont="1" applyBorder="1"/>
    <xf numFmtId="166" fontId="14" fillId="0" borderId="0" xfId="0" applyNumberFormat="1" applyFont="1" applyBorder="1"/>
    <xf numFmtId="166" fontId="14" fillId="0" borderId="12" xfId="0" applyNumberFormat="1" applyFont="1" applyBorder="1"/>
    <xf numFmtId="166" fontId="14" fillId="0" borderId="18" xfId="0" applyNumberFormat="1" applyFont="1" applyBorder="1"/>
    <xf numFmtId="166" fontId="14" fillId="0" borderId="17" xfId="0" applyNumberFormat="1" applyFont="1" applyBorder="1" applyAlignment="1">
      <alignment horizontal="right"/>
    </xf>
    <xf numFmtId="0" fontId="5" fillId="0" borderId="0" xfId="0" applyFont="1" applyAlignment="1">
      <alignment horizontal="left"/>
    </xf>
    <xf numFmtId="0" fontId="14" fillId="0" borderId="17" xfId="0" applyFont="1" applyBorder="1" applyAlignment="1">
      <alignment horizontal="left" indent="2"/>
    </xf>
    <xf numFmtId="164" fontId="28" fillId="0" borderId="18" xfId="0" applyNumberFormat="1" applyFont="1" applyBorder="1" applyAlignment="1">
      <alignment horizontal="right" vertical="center" wrapText="1"/>
    </xf>
    <xf numFmtId="0" fontId="14" fillId="5" borderId="0" xfId="0" applyFont="1" applyFill="1" applyBorder="1" applyAlignment="1">
      <alignment horizontal="right"/>
    </xf>
    <xf numFmtId="3" fontId="26" fillId="0" borderId="0" xfId="0" applyNumberFormat="1" applyFont="1" applyBorder="1" applyAlignment="1">
      <alignment horizontal="right"/>
    </xf>
    <xf numFmtId="10" fontId="26" fillId="0" borderId="18" xfId="0" applyNumberFormat="1" applyFont="1" applyBorder="1" applyAlignment="1">
      <alignment horizontal="right" wrapText="1"/>
    </xf>
    <xf numFmtId="164" fontId="28" fillId="0" borderId="18" xfId="2" applyNumberFormat="1" applyFont="1" applyBorder="1" applyAlignment="1">
      <alignment horizontal="right"/>
    </xf>
    <xf numFmtId="164" fontId="28" fillId="0" borderId="18" xfId="2" applyNumberFormat="1" applyFont="1" applyBorder="1" applyAlignment="1">
      <alignment horizontal="right" wrapText="1"/>
    </xf>
    <xf numFmtId="164" fontId="28" fillId="0" borderId="19" xfId="2" applyNumberFormat="1" applyFont="1" applyBorder="1" applyAlignment="1">
      <alignment horizontal="right" wrapText="1"/>
    </xf>
    <xf numFmtId="164" fontId="26" fillId="0" borderId="18" xfId="0" applyNumberFormat="1" applyFont="1" applyBorder="1" applyAlignment="1">
      <alignment horizontal="right" wrapText="1"/>
    </xf>
    <xf numFmtId="166" fontId="10" fillId="2" borderId="8" xfId="0" applyNumberFormat="1" applyFont="1" applyFill="1" applyBorder="1"/>
    <xf numFmtId="166" fontId="10" fillId="3" borderId="0" xfId="0" applyNumberFormat="1" applyFont="1" applyFill="1" applyBorder="1"/>
    <xf numFmtId="164" fontId="35" fillId="3" borderId="42" xfId="0" applyNumberFormat="1" applyFont="1" applyFill="1" applyBorder="1"/>
    <xf numFmtId="164" fontId="35" fillId="3" borderId="0" xfId="0" applyNumberFormat="1" applyFont="1" applyFill="1" applyBorder="1"/>
    <xf numFmtId="164" fontId="35" fillId="3" borderId="4" xfId="0" applyNumberFormat="1" applyFont="1" applyFill="1" applyBorder="1"/>
    <xf numFmtId="164" fontId="36" fillId="0" borderId="0" xfId="0" applyNumberFormat="1" applyFont="1" applyBorder="1" applyAlignment="1">
      <alignment vertical="center"/>
    </xf>
    <xf numFmtId="164" fontId="36" fillId="0" borderId="4" xfId="0" applyNumberFormat="1" applyFont="1" applyBorder="1" applyAlignment="1">
      <alignment vertical="center"/>
    </xf>
    <xf numFmtId="166" fontId="12" fillId="0" borderId="7" xfId="0" applyNumberFormat="1" applyFont="1" applyBorder="1"/>
    <xf numFmtId="164" fontId="35" fillId="3" borderId="5" xfId="0" applyNumberFormat="1" applyFont="1" applyFill="1" applyBorder="1"/>
    <xf numFmtId="164" fontId="35" fillId="3" borderId="6" xfId="0" applyNumberFormat="1" applyFont="1" applyFill="1" applyBorder="1"/>
    <xf numFmtId="0" fontId="11" fillId="2" borderId="34" xfId="0" applyNumberFormat="1" applyFont="1" applyFill="1" applyBorder="1" applyAlignment="1">
      <alignment horizontal="center"/>
    </xf>
    <xf numFmtId="166" fontId="10" fillId="0" borderId="0" xfId="0" applyNumberFormat="1" applyFont="1" applyBorder="1" applyAlignment="1">
      <alignment vertical="center"/>
    </xf>
    <xf numFmtId="164" fontId="35" fillId="0" borderId="0" xfId="0" applyNumberFormat="1" applyFont="1" applyBorder="1" applyAlignment="1">
      <alignment vertical="center"/>
    </xf>
    <xf numFmtId="166" fontId="26" fillId="0" borderId="0" xfId="0" applyNumberFormat="1" applyFont="1" applyBorder="1" applyAlignment="1">
      <alignment horizontal="right" vertical="center" wrapText="1"/>
    </xf>
    <xf numFmtId="0" fontId="26" fillId="0" borderId="4" xfId="0" applyFont="1" applyBorder="1" applyAlignment="1">
      <alignment horizontal="right" vertical="center" wrapText="1"/>
    </xf>
    <xf numFmtId="0" fontId="26" fillId="0" borderId="0" xfId="0" applyFont="1" applyBorder="1" applyAlignment="1">
      <alignment horizontal="right" vertical="center" wrapText="1"/>
    </xf>
    <xf numFmtId="0" fontId="10" fillId="5" borderId="0" xfId="0" applyFont="1" applyFill="1" applyBorder="1" applyAlignment="1">
      <alignment horizontal="left" vertical="center"/>
    </xf>
    <xf numFmtId="0" fontId="10" fillId="5" borderId="4" xfId="0" applyFont="1" applyFill="1" applyBorder="1" applyAlignment="1">
      <alignment horizontal="left" vertical="center"/>
    </xf>
    <xf numFmtId="166" fontId="14" fillId="0" borderId="4" xfId="0" applyNumberFormat="1" applyFont="1" applyBorder="1" applyAlignment="1">
      <alignment vertical="center"/>
    </xf>
    <xf numFmtId="0" fontId="10" fillId="0" borderId="7" xfId="0" applyFont="1" applyBorder="1" applyAlignment="1">
      <alignment horizontal="right" indent="1"/>
    </xf>
    <xf numFmtId="0" fontId="14" fillId="0" borderId="7" xfId="0" applyFont="1" applyBorder="1" applyAlignment="1">
      <alignment horizontal="right" indent="1"/>
    </xf>
    <xf numFmtId="166" fontId="14" fillId="0" borderId="8" xfId="0" applyNumberFormat="1" applyFont="1" applyBorder="1" applyAlignment="1">
      <alignment vertical="center"/>
    </xf>
    <xf numFmtId="166" fontId="14" fillId="0" borderId="9" xfId="0" applyNumberFormat="1" applyFont="1" applyBorder="1" applyAlignment="1">
      <alignment vertical="center"/>
    </xf>
    <xf numFmtId="0" fontId="26" fillId="0" borderId="4" xfId="0" applyFont="1" applyBorder="1" applyAlignment="1">
      <alignment horizontal="right" vertical="center" wrapText="1" indent="1"/>
    </xf>
    <xf numFmtId="0" fontId="14" fillId="0" borderId="2" xfId="0" applyFont="1" applyBorder="1" applyAlignment="1">
      <alignment horizontal="left" indent="3"/>
    </xf>
    <xf numFmtId="0" fontId="28" fillId="0" borderId="0" xfId="0" applyFont="1" applyBorder="1" applyAlignment="1">
      <alignment horizontal="right" vertical="center" indent="1"/>
    </xf>
    <xf numFmtId="164" fontId="28" fillId="0" borderId="4" xfId="0" applyNumberFormat="1" applyFont="1" applyBorder="1" applyAlignment="1">
      <alignment horizontal="right" vertical="center" wrapText="1" indent="1"/>
    </xf>
    <xf numFmtId="0" fontId="14" fillId="5" borderId="0" xfId="0" applyFont="1" applyFill="1" applyBorder="1" applyAlignment="1">
      <alignment horizontal="right" vertical="center" indent="1"/>
    </xf>
    <xf numFmtId="0" fontId="27" fillId="5" borderId="0" xfId="0" applyFont="1" applyFill="1" applyBorder="1" applyAlignment="1">
      <alignment horizontal="right" vertical="center" wrapText="1" indent="1"/>
    </xf>
    <xf numFmtId="0" fontId="27" fillId="5" borderId="4" xfId="0" applyFont="1" applyFill="1" applyBorder="1" applyAlignment="1">
      <alignment horizontal="right" vertical="center" wrapText="1" indent="1"/>
    </xf>
    <xf numFmtId="0" fontId="28" fillId="0" borderId="12" xfId="0" applyFont="1" applyBorder="1" applyAlignment="1">
      <alignment horizontal="right" vertical="center" indent="1"/>
    </xf>
    <xf numFmtId="164" fontId="28" fillId="0" borderId="12" xfId="0" applyNumberFormat="1" applyFont="1" applyBorder="1" applyAlignment="1">
      <alignment horizontal="right" vertical="center" wrapText="1" indent="1"/>
    </xf>
    <xf numFmtId="164" fontId="28" fillId="0" borderId="13" xfId="0" applyNumberFormat="1" applyFont="1" applyBorder="1" applyAlignment="1">
      <alignment horizontal="right" vertical="center" wrapText="1" indent="1"/>
    </xf>
    <xf numFmtId="0" fontId="26" fillId="0" borderId="12" xfId="0" applyFont="1" applyBorder="1" applyAlignment="1">
      <alignment horizontal="right" vertical="center"/>
    </xf>
    <xf numFmtId="164" fontId="28" fillId="6" borderId="12" xfId="2" applyNumberFormat="1" applyFont="1" applyFill="1" applyBorder="1" applyAlignment="1">
      <alignment horizontal="right" vertical="center" wrapText="1"/>
    </xf>
    <xf numFmtId="164" fontId="28" fillId="0" borderId="13" xfId="0" applyNumberFormat="1" applyFont="1" applyBorder="1" applyAlignment="1">
      <alignment horizontal="right" vertical="center" wrapText="1"/>
    </xf>
    <xf numFmtId="0" fontId="13" fillId="3" borderId="56" xfId="0" applyFont="1" applyFill="1" applyBorder="1" applyAlignment="1">
      <alignment horizontal="center" vertical="center"/>
    </xf>
    <xf numFmtId="0" fontId="14" fillId="0" borderId="7" xfId="0" applyFont="1" applyFill="1" applyBorder="1" applyAlignment="1">
      <alignment horizontal="right"/>
    </xf>
    <xf numFmtId="0" fontId="13" fillId="3" borderId="7" xfId="0" applyFont="1" applyFill="1" applyBorder="1" applyAlignment="1">
      <alignment horizontal="center" wrapText="1"/>
    </xf>
    <xf numFmtId="0" fontId="11" fillId="2" borderId="3" xfId="3" applyNumberFormat="1" applyFont="1" applyFill="1" applyBorder="1" applyAlignment="1">
      <alignment horizontal="center" vertical="center" wrapText="1"/>
    </xf>
    <xf numFmtId="0" fontId="11" fillId="2" borderId="14" xfId="3" applyNumberFormat="1" applyFont="1" applyFill="1" applyBorder="1" applyAlignment="1">
      <alignment horizontal="center" vertical="center" wrapText="1"/>
    </xf>
    <xf numFmtId="0" fontId="13" fillId="3" borderId="52" xfId="0" applyFont="1" applyFill="1" applyBorder="1" applyAlignment="1">
      <alignment horizontal="left" indent="1"/>
    </xf>
    <xf numFmtId="168" fontId="13" fillId="3" borderId="52" xfId="0" applyNumberFormat="1" applyFont="1" applyFill="1" applyBorder="1" applyAlignment="1">
      <alignment horizontal="center"/>
    </xf>
    <xf numFmtId="168" fontId="13" fillId="3" borderId="52" xfId="0" applyNumberFormat="1" applyFont="1" applyFill="1" applyBorder="1" applyAlignment="1">
      <alignment horizontal="center" wrapText="1"/>
    </xf>
    <xf numFmtId="3" fontId="14" fillId="0" borderId="4" xfId="0" applyNumberFormat="1" applyFont="1" applyBorder="1"/>
    <xf numFmtId="0" fontId="12" fillId="0" borderId="53" xfId="0" applyFont="1" applyFill="1" applyBorder="1" applyAlignment="1">
      <alignment horizontal="left" indent="2"/>
    </xf>
    <xf numFmtId="0" fontId="14" fillId="2" borderId="0" xfId="0" applyFont="1" applyFill="1"/>
    <xf numFmtId="0" fontId="14" fillId="4" borderId="1" xfId="0" applyFont="1" applyFill="1" applyBorder="1"/>
    <xf numFmtId="0" fontId="11" fillId="4" borderId="61" xfId="0" applyFont="1" applyFill="1" applyBorder="1" applyAlignment="1">
      <alignment horizontal="center" wrapText="1"/>
    </xf>
    <xf numFmtId="0" fontId="11" fillId="4" borderId="59" xfId="0" applyFont="1" applyFill="1" applyBorder="1" applyAlignment="1">
      <alignment horizontal="center"/>
    </xf>
    <xf numFmtId="0" fontId="11" fillId="4" borderId="45" xfId="0" applyFont="1" applyFill="1" applyBorder="1" applyAlignment="1">
      <alignment horizontal="center"/>
    </xf>
    <xf numFmtId="0" fontId="14" fillId="0" borderId="0" xfId="0" applyFont="1" applyBorder="1" applyAlignment="1">
      <alignment horizontal="right" wrapText="1"/>
    </xf>
    <xf numFmtId="0" fontId="10" fillId="7" borderId="12" xfId="0" applyFont="1" applyFill="1" applyBorder="1" applyAlignment="1">
      <alignment horizontal="right" vertical="center" wrapText="1"/>
    </xf>
    <xf numFmtId="168" fontId="23" fillId="7" borderId="13" xfId="4" applyNumberFormat="1" applyFont="1" applyFill="1" applyBorder="1" applyAlignment="1">
      <alignment vertical="center"/>
    </xf>
    <xf numFmtId="0" fontId="10" fillId="7" borderId="0" xfId="0" applyFont="1" applyFill="1" applyBorder="1" applyAlignment="1">
      <alignment horizontal="left" wrapText="1"/>
    </xf>
    <xf numFmtId="168" fontId="12" fillId="0" borderId="0" xfId="4" applyNumberFormat="1" applyFont="1" applyFill="1" applyBorder="1"/>
    <xf numFmtId="168" fontId="12" fillId="0" borderId="12" xfId="4" applyNumberFormat="1" applyFont="1" applyFill="1" applyBorder="1"/>
    <xf numFmtId="168" fontId="12" fillId="0" borderId="13" xfId="4" applyNumberFormat="1" applyFont="1" applyFill="1" applyBorder="1"/>
    <xf numFmtId="168" fontId="13" fillId="7" borderId="0" xfId="4" applyNumberFormat="1" applyFont="1" applyFill="1" applyBorder="1"/>
    <xf numFmtId="168" fontId="23" fillId="7" borderId="12" xfId="4" applyNumberFormat="1" applyFont="1" applyFill="1" applyBorder="1" applyAlignment="1">
      <alignment vertical="center"/>
    </xf>
    <xf numFmtId="0" fontId="11" fillId="2" borderId="61" xfId="0" applyFont="1" applyFill="1" applyBorder="1" applyAlignment="1">
      <alignment horizontal="center"/>
    </xf>
    <xf numFmtId="0" fontId="2" fillId="0" borderId="0" xfId="0" applyFont="1"/>
    <xf numFmtId="166" fontId="12" fillId="0" borderId="0" xfId="0" applyNumberFormat="1" applyFont="1" applyBorder="1" applyAlignment="1">
      <alignment horizontal="right" vertical="center" wrapText="1"/>
    </xf>
    <xf numFmtId="166" fontId="12" fillId="0" borderId="4" xfId="0" applyNumberFormat="1" applyFont="1" applyBorder="1" applyAlignment="1">
      <alignment vertical="center"/>
    </xf>
    <xf numFmtId="166" fontId="12" fillId="0" borderId="12" xfId="0" applyNumberFormat="1" applyFont="1" applyBorder="1" applyAlignment="1">
      <alignment horizontal="right" vertical="center" wrapText="1"/>
    </xf>
    <xf numFmtId="166" fontId="12" fillId="0" borderId="13" xfId="0" applyNumberFormat="1" applyFont="1" applyBorder="1" applyAlignment="1">
      <alignment vertical="center"/>
    </xf>
    <xf numFmtId="0" fontId="11" fillId="4" borderId="41" xfId="0" applyFont="1" applyFill="1" applyBorder="1" applyAlignment="1">
      <alignment horizontal="center"/>
    </xf>
    <xf numFmtId="168" fontId="14" fillId="0" borderId="0" xfId="0" applyNumberFormat="1" applyFont="1"/>
    <xf numFmtId="0" fontId="11" fillId="4" borderId="40" xfId="0" applyFont="1" applyFill="1" applyBorder="1" applyAlignment="1">
      <alignment horizontal="center"/>
    </xf>
    <xf numFmtId="0" fontId="12" fillId="0" borderId="2" xfId="0" applyFont="1" applyFill="1" applyBorder="1" applyAlignment="1">
      <alignment horizontal="right"/>
    </xf>
    <xf numFmtId="168" fontId="14" fillId="0" borderId="9" xfId="0" applyNumberFormat="1" applyFont="1" applyFill="1" applyBorder="1" applyAlignment="1">
      <alignment horizontal="right"/>
    </xf>
    <xf numFmtId="0" fontId="12" fillId="0" borderId="0" xfId="0" applyFont="1" applyFill="1" applyBorder="1" applyAlignment="1">
      <alignment horizontal="right"/>
    </xf>
    <xf numFmtId="164" fontId="14" fillId="0" borderId="9" xfId="2" applyNumberFormat="1" applyFont="1" applyFill="1" applyBorder="1" applyAlignment="1">
      <alignment horizontal="right"/>
    </xf>
    <xf numFmtId="0" fontId="12" fillId="0" borderId="12" xfId="0" applyFont="1" applyFill="1" applyBorder="1" applyAlignment="1">
      <alignment horizontal="right"/>
    </xf>
    <xf numFmtId="164" fontId="14" fillId="0" borderId="12" xfId="2" applyNumberFormat="1" applyFont="1" applyFill="1" applyBorder="1" applyAlignment="1">
      <alignment horizontal="right"/>
    </xf>
    <xf numFmtId="0" fontId="11" fillId="4" borderId="40" xfId="0" applyFont="1" applyFill="1" applyBorder="1" applyAlignment="1">
      <alignment horizontal="center"/>
    </xf>
    <xf numFmtId="168" fontId="0" fillId="0" borderId="0" xfId="0" applyNumberFormat="1" applyFont="1" applyAlignment="1">
      <alignment wrapText="1"/>
    </xf>
    <xf numFmtId="3" fontId="14" fillId="0" borderId="0" xfId="0" applyNumberFormat="1" applyFont="1"/>
    <xf numFmtId="166" fontId="14" fillId="0" borderId="0" xfId="0" applyNumberFormat="1" applyFont="1"/>
    <xf numFmtId="164" fontId="15" fillId="3" borderId="12" xfId="2" applyNumberFormat="1" applyFont="1" applyFill="1" applyBorder="1" applyAlignment="1">
      <alignment horizontal="right"/>
    </xf>
    <xf numFmtId="164" fontId="15" fillId="3" borderId="13" xfId="0" applyNumberFormat="1" applyFont="1" applyFill="1" applyBorder="1" applyAlignment="1">
      <alignment horizontal="right"/>
    </xf>
    <xf numFmtId="164" fontId="15" fillId="0" borderId="0" xfId="2" quotePrefix="1" applyNumberFormat="1" applyFont="1" applyBorder="1" applyAlignment="1">
      <alignment horizontal="right"/>
    </xf>
    <xf numFmtId="164" fontId="15" fillId="0" borderId="0" xfId="2" quotePrefix="1" applyNumberFormat="1" applyFont="1" applyBorder="1" applyAlignment="1">
      <alignment horizontal="right" indent="1"/>
    </xf>
    <xf numFmtId="164" fontId="15" fillId="0" borderId="4" xfId="2" quotePrefix="1" applyNumberFormat="1" applyFont="1" applyBorder="1" applyAlignment="1">
      <alignment horizontal="right" indent="1"/>
    </xf>
    <xf numFmtId="164" fontId="28" fillId="0" borderId="0" xfId="0" quotePrefix="1" applyNumberFormat="1" applyFont="1" applyBorder="1" applyAlignment="1">
      <alignment horizontal="right" wrapText="1"/>
    </xf>
    <xf numFmtId="164" fontId="28" fillId="0" borderId="16" xfId="0" quotePrefix="1" applyNumberFormat="1" applyFont="1" applyBorder="1" applyAlignment="1">
      <alignment horizontal="right" wrapText="1"/>
    </xf>
    <xf numFmtId="164" fontId="28" fillId="0" borderId="0" xfId="0" quotePrefix="1" applyNumberFormat="1" applyFont="1" applyBorder="1" applyAlignment="1">
      <alignment horizontal="right" vertical="center" wrapText="1"/>
    </xf>
    <xf numFmtId="164" fontId="28" fillId="0" borderId="16" xfId="0" quotePrefix="1" applyNumberFormat="1" applyFont="1" applyBorder="1" applyAlignment="1">
      <alignment horizontal="right" vertical="center" wrapText="1"/>
    </xf>
    <xf numFmtId="164" fontId="17" fillId="0" borderId="0" xfId="0" applyNumberFormat="1" applyFont="1" applyBorder="1" applyAlignment="1">
      <alignment horizontal="right" vertical="center"/>
    </xf>
    <xf numFmtId="164" fontId="25" fillId="3" borderId="0" xfId="0" applyNumberFormat="1" applyFont="1" applyFill="1" applyBorder="1" applyAlignment="1">
      <alignment horizontal="right" vertical="center"/>
    </xf>
    <xf numFmtId="164" fontId="17" fillId="0" borderId="0" xfId="0" applyNumberFormat="1" applyFont="1" applyFill="1" applyBorder="1" applyAlignment="1">
      <alignment horizontal="right" vertical="center"/>
    </xf>
    <xf numFmtId="164" fontId="17" fillId="0" borderId="12" xfId="0" applyNumberFormat="1" applyFont="1" applyBorder="1" applyAlignment="1">
      <alignment horizontal="right" vertical="center"/>
    </xf>
    <xf numFmtId="164" fontId="17" fillId="0" borderId="4" xfId="0" applyNumberFormat="1" applyFont="1" applyBorder="1" applyAlignment="1">
      <alignment horizontal="right" vertical="center"/>
    </xf>
    <xf numFmtId="164" fontId="25" fillId="3" borderId="4" xfId="0" applyNumberFormat="1" applyFont="1" applyFill="1" applyBorder="1" applyAlignment="1">
      <alignment horizontal="right" vertical="center"/>
    </xf>
    <xf numFmtId="164" fontId="17" fillId="0" borderId="4" xfId="0" applyNumberFormat="1" applyFont="1" applyFill="1" applyBorder="1" applyAlignment="1">
      <alignment horizontal="right" vertical="center"/>
    </xf>
    <xf numFmtId="164" fontId="17" fillId="0" borderId="13" xfId="0" applyNumberFormat="1" applyFont="1" applyBorder="1" applyAlignment="1">
      <alignment horizontal="right" vertical="center"/>
    </xf>
    <xf numFmtId="164" fontId="17" fillId="0" borderId="0" xfId="0" applyNumberFormat="1" applyFont="1" applyBorder="1" applyAlignment="1">
      <alignment horizontal="right"/>
    </xf>
    <xf numFmtId="164" fontId="25" fillId="3" borderId="0"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12" xfId="0" applyNumberFormat="1" applyFont="1" applyBorder="1" applyAlignment="1">
      <alignment horizontal="right"/>
    </xf>
    <xf numFmtId="164" fontId="17" fillId="0" borderId="4" xfId="0" applyNumberFormat="1" applyFont="1" applyBorder="1" applyAlignment="1">
      <alignment horizontal="right"/>
    </xf>
    <xf numFmtId="164" fontId="25" fillId="3" borderId="4" xfId="0" applyNumberFormat="1" applyFont="1" applyFill="1" applyBorder="1" applyAlignment="1">
      <alignment horizontal="right"/>
    </xf>
    <xf numFmtId="164" fontId="17" fillId="0" borderId="4" xfId="0" applyNumberFormat="1" applyFont="1" applyFill="1" applyBorder="1" applyAlignment="1">
      <alignment horizontal="right"/>
    </xf>
    <xf numFmtId="164" fontId="17" fillId="0" borderId="13" xfId="0" applyNumberFormat="1" applyFont="1" applyBorder="1" applyAlignment="1">
      <alignment horizontal="right"/>
    </xf>
    <xf numFmtId="164" fontId="12" fillId="0" borderId="0" xfId="0" applyNumberFormat="1" applyFont="1" applyBorder="1" applyAlignment="1">
      <alignment horizontal="right" vertical="center"/>
    </xf>
    <xf numFmtId="0" fontId="41" fillId="5" borderId="0" xfId="0" applyFont="1" applyFill="1" applyBorder="1" applyAlignment="1">
      <alignment horizontal="right" wrapText="1"/>
    </xf>
    <xf numFmtId="164" fontId="12" fillId="0" borderId="18" xfId="0" applyNumberFormat="1" applyFont="1" applyBorder="1" applyAlignment="1">
      <alignment horizontal="right" vertical="center"/>
    </xf>
    <xf numFmtId="165" fontId="12" fillId="0" borderId="0" xfId="0" applyNumberFormat="1" applyFont="1" applyBorder="1" applyAlignment="1">
      <alignment horizontal="right" vertical="center"/>
    </xf>
    <xf numFmtId="0" fontId="42" fillId="5" borderId="0" xfId="0" applyFont="1" applyFill="1" applyBorder="1" applyAlignment="1">
      <alignment horizontal="right" wrapText="1"/>
    </xf>
    <xf numFmtId="165" fontId="12" fillId="0" borderId="0" xfId="0" quotePrefix="1" applyNumberFormat="1" applyFont="1" applyBorder="1" applyAlignment="1">
      <alignment horizontal="right" vertical="center"/>
    </xf>
    <xf numFmtId="165" fontId="12" fillId="0" borderId="18" xfId="0" applyNumberFormat="1" applyFont="1" applyBorder="1" applyAlignment="1">
      <alignment horizontal="right" vertical="center"/>
    </xf>
    <xf numFmtId="165" fontId="12" fillId="0" borderId="16" xfId="0" applyNumberFormat="1" applyFont="1" applyBorder="1" applyAlignment="1">
      <alignment horizontal="right" vertical="center"/>
    </xf>
    <xf numFmtId="165" fontId="12" fillId="0" borderId="16" xfId="0" quotePrefix="1" applyNumberFormat="1" applyFont="1" applyBorder="1" applyAlignment="1">
      <alignment horizontal="right" vertical="center"/>
    </xf>
    <xf numFmtId="0" fontId="42" fillId="5" borderId="16" xfId="0" applyFont="1" applyFill="1" applyBorder="1" applyAlignment="1">
      <alignment horizontal="right" wrapText="1"/>
    </xf>
    <xf numFmtId="164" fontId="12" fillId="0" borderId="0" xfId="0" applyNumberFormat="1" applyFont="1" applyFill="1" applyBorder="1" applyAlignment="1">
      <alignment horizontal="right" vertical="center"/>
    </xf>
    <xf numFmtId="165" fontId="12" fillId="0" borderId="19" xfId="0" applyNumberFormat="1" applyFont="1" applyBorder="1" applyAlignment="1">
      <alignment horizontal="right" vertical="center"/>
    </xf>
    <xf numFmtId="164" fontId="15" fillId="0" borderId="0" xfId="2" quotePrefix="1" applyNumberFormat="1" applyFont="1" applyBorder="1" applyAlignment="1">
      <alignment horizontal="right" indent="2"/>
    </xf>
    <xf numFmtId="164" fontId="15" fillId="0" borderId="4" xfId="2" quotePrefix="1" applyNumberFormat="1" applyFont="1" applyBorder="1" applyAlignment="1">
      <alignment horizontal="right" indent="2"/>
    </xf>
    <xf numFmtId="164" fontId="15" fillId="0" borderId="16" xfId="2" applyNumberFormat="1" applyFont="1" applyBorder="1" applyAlignment="1" applyProtection="1">
      <alignment horizontal="right"/>
    </xf>
    <xf numFmtId="164" fontId="15" fillId="0" borderId="36" xfId="2" applyNumberFormat="1" applyFont="1" applyBorder="1" applyAlignment="1" applyProtection="1">
      <alignment horizontal="right"/>
    </xf>
    <xf numFmtId="164" fontId="15" fillId="0" borderId="19" xfId="2" applyNumberFormat="1" applyFont="1" applyBorder="1" applyAlignment="1" applyProtection="1">
      <alignment horizontal="right"/>
    </xf>
    <xf numFmtId="0" fontId="40" fillId="0" borderId="15" xfId="0" applyFont="1" applyBorder="1" applyAlignment="1">
      <alignment horizontal="left" vertical="center" wrapText="1" indent="1"/>
    </xf>
    <xf numFmtId="164" fontId="28" fillId="0" borderId="0" xfId="0" quotePrefix="1" applyNumberFormat="1" applyFont="1" applyBorder="1" applyAlignment="1">
      <alignment horizontal="right" vertical="center" wrapText="1" indent="1"/>
    </xf>
    <xf numFmtId="164" fontId="28" fillId="0" borderId="0" xfId="0" quotePrefix="1" applyNumberFormat="1" applyFont="1" applyBorder="1" applyAlignment="1">
      <alignment horizontal="right" vertical="center" indent="1"/>
    </xf>
    <xf numFmtId="164" fontId="28" fillId="0" borderId="18" xfId="0" quotePrefix="1" applyNumberFormat="1" applyFont="1" applyBorder="1" applyAlignment="1">
      <alignment horizontal="right" vertical="center" wrapText="1" indent="1"/>
    </xf>
    <xf numFmtId="164" fontId="28" fillId="0" borderId="0" xfId="0" quotePrefix="1" applyNumberFormat="1" applyFont="1" applyBorder="1" applyAlignment="1">
      <alignment horizontal="right" indent="1"/>
    </xf>
    <xf numFmtId="164" fontId="28" fillId="0" borderId="18" xfId="0" quotePrefix="1" applyNumberFormat="1" applyFont="1" applyBorder="1" applyAlignment="1">
      <alignment horizontal="right" indent="1"/>
    </xf>
    <xf numFmtId="164" fontId="28" fillId="0" borderId="19" xfId="0" quotePrefix="1" applyNumberFormat="1" applyFont="1" applyBorder="1" applyAlignment="1">
      <alignment horizontal="right" indent="1"/>
    </xf>
    <xf numFmtId="164" fontId="28" fillId="0" borderId="18" xfId="0" quotePrefix="1" applyNumberFormat="1" applyFont="1" applyBorder="1" applyAlignment="1">
      <alignment horizontal="right" vertical="center" wrapText="1"/>
    </xf>
    <xf numFmtId="164" fontId="28" fillId="0" borderId="19" xfId="0" quotePrefix="1" applyNumberFormat="1" applyFont="1" applyBorder="1" applyAlignment="1">
      <alignment horizontal="right" vertical="center" wrapText="1"/>
    </xf>
    <xf numFmtId="164" fontId="28" fillId="0" borderId="19" xfId="2" quotePrefix="1" applyNumberFormat="1" applyFont="1" applyBorder="1" applyAlignment="1">
      <alignment horizontal="right" wrapText="1"/>
    </xf>
    <xf numFmtId="164" fontId="28" fillId="0" borderId="18" xfId="2" quotePrefix="1" applyNumberFormat="1" applyFont="1" applyBorder="1" applyAlignment="1">
      <alignment horizontal="right" wrapText="1"/>
    </xf>
    <xf numFmtId="164" fontId="28" fillId="0" borderId="18" xfId="2" quotePrefix="1" applyNumberFormat="1" applyFont="1" applyBorder="1" applyAlignment="1">
      <alignment horizontal="right"/>
    </xf>
    <xf numFmtId="164" fontId="28" fillId="0" borderId="18" xfId="0" quotePrefix="1" applyNumberFormat="1" applyFont="1" applyBorder="1" applyAlignment="1">
      <alignment horizontal="right" wrapText="1"/>
    </xf>
    <xf numFmtId="164" fontId="28" fillId="0" borderId="19" xfId="0" quotePrefix="1" applyNumberFormat="1" applyFont="1" applyBorder="1" applyAlignment="1">
      <alignment horizontal="right" wrapText="1"/>
    </xf>
    <xf numFmtId="164" fontId="17" fillId="0" borderId="43" xfId="0" applyNumberFormat="1" applyFont="1" applyBorder="1" applyAlignment="1">
      <alignment horizontal="right" vertical="center"/>
    </xf>
    <xf numFmtId="164" fontId="25" fillId="3" borderId="43" xfId="0" applyNumberFormat="1" applyFont="1" applyFill="1" applyBorder="1" applyAlignment="1">
      <alignment horizontal="right"/>
    </xf>
    <xf numFmtId="164" fontId="17" fillId="0" borderId="44" xfId="0" applyNumberFormat="1" applyFont="1" applyBorder="1" applyAlignment="1">
      <alignment horizontal="right" vertical="center"/>
    </xf>
    <xf numFmtId="166" fontId="14" fillId="0" borderId="12" xfId="0" applyNumberFormat="1" applyFont="1" applyBorder="1" applyAlignment="1">
      <alignment horizontal="right" vertical="center"/>
    </xf>
    <xf numFmtId="164" fontId="17" fillId="0" borderId="0" xfId="0" quotePrefix="1" applyNumberFormat="1" applyFont="1" applyBorder="1" applyAlignment="1">
      <alignment horizontal="right" vertical="center"/>
    </xf>
    <xf numFmtId="164" fontId="17" fillId="0" borderId="4" xfId="0" quotePrefix="1" applyNumberFormat="1" applyFont="1" applyBorder="1" applyAlignment="1">
      <alignment horizontal="right" vertical="center"/>
    </xf>
    <xf numFmtId="164" fontId="28" fillId="0" borderId="4" xfId="0" quotePrefix="1" applyNumberFormat="1" applyFont="1" applyBorder="1" applyAlignment="1">
      <alignment horizontal="right" vertical="center" wrapText="1"/>
    </xf>
    <xf numFmtId="164" fontId="28" fillId="0" borderId="4" xfId="0" quotePrefix="1" applyNumberFormat="1" applyFont="1" applyBorder="1" applyAlignment="1">
      <alignment horizontal="right" vertical="center" wrapText="1" indent="1"/>
    </xf>
    <xf numFmtId="164" fontId="28" fillId="0" borderId="12" xfId="0" quotePrefix="1" applyNumberFormat="1" applyFont="1" applyBorder="1" applyAlignment="1">
      <alignment horizontal="right" vertical="center" wrapText="1" indent="1"/>
    </xf>
    <xf numFmtId="164" fontId="28" fillId="0" borderId="13" xfId="0" quotePrefix="1" applyNumberFormat="1" applyFont="1" applyBorder="1" applyAlignment="1">
      <alignment horizontal="right" vertical="center" wrapText="1" indent="1"/>
    </xf>
    <xf numFmtId="164" fontId="28" fillId="0" borderId="12" xfId="0" quotePrefix="1" applyNumberFormat="1" applyFont="1" applyBorder="1" applyAlignment="1">
      <alignment horizontal="right" vertical="center" wrapText="1"/>
    </xf>
    <xf numFmtId="164" fontId="15" fillId="0" borderId="4" xfId="2" quotePrefix="1" applyNumberFormat="1" applyFont="1" applyFill="1" applyBorder="1" applyAlignment="1">
      <alignment horizontal="right"/>
    </xf>
    <xf numFmtId="164" fontId="19" fillId="0" borderId="6" xfId="2" applyNumberFormat="1" applyFont="1" applyBorder="1" applyAlignment="1">
      <alignment horizontal="right"/>
    </xf>
    <xf numFmtId="164" fontId="19" fillId="0" borderId="4" xfId="2" applyNumberFormat="1" applyFont="1" applyBorder="1" applyAlignment="1">
      <alignment horizontal="right"/>
    </xf>
    <xf numFmtId="164" fontId="19" fillId="0" borderId="13" xfId="2" applyNumberFormat="1" applyFont="1" applyBorder="1" applyAlignment="1">
      <alignment horizontal="right"/>
    </xf>
    <xf numFmtId="164" fontId="19" fillId="0" borderId="5" xfId="2" applyNumberFormat="1" applyFont="1" applyBorder="1" applyAlignment="1">
      <alignment horizontal="right"/>
    </xf>
    <xf numFmtId="164" fontId="19" fillId="0" borderId="0" xfId="2" applyNumberFormat="1" applyFont="1" applyBorder="1" applyAlignment="1">
      <alignment horizontal="right"/>
    </xf>
    <xf numFmtId="164" fontId="19" fillId="0" borderId="12" xfId="2" applyNumberFormat="1" applyFont="1" applyBorder="1" applyAlignment="1">
      <alignment horizontal="right"/>
    </xf>
    <xf numFmtId="164" fontId="12" fillId="0" borderId="52" xfId="0" applyNumberFormat="1" applyFont="1" applyFill="1" applyBorder="1" applyAlignment="1">
      <alignment horizontal="right"/>
    </xf>
    <xf numFmtId="164" fontId="12" fillId="0" borderId="53" xfId="0" applyNumberFormat="1" applyFont="1" applyFill="1" applyBorder="1" applyAlignment="1">
      <alignment horizontal="right"/>
    </xf>
    <xf numFmtId="164" fontId="15" fillId="0" borderId="13" xfId="2" quotePrefix="1" applyNumberFormat="1" applyFont="1" applyFill="1" applyBorder="1" applyAlignment="1">
      <alignment horizontal="right"/>
    </xf>
    <xf numFmtId="164" fontId="15" fillId="0" borderId="6" xfId="2" applyNumberFormat="1" applyFont="1" applyBorder="1" applyAlignment="1">
      <alignment horizontal="right"/>
    </xf>
    <xf numFmtId="164" fontId="15" fillId="0" borderId="6" xfId="2" quotePrefix="1" applyNumberFormat="1" applyFont="1" applyBorder="1" applyAlignment="1">
      <alignment horizontal="right"/>
    </xf>
    <xf numFmtId="164" fontId="20" fillId="3" borderId="4" xfId="2" quotePrefix="1" applyNumberFormat="1" applyFont="1" applyFill="1" applyBorder="1" applyAlignment="1">
      <alignment horizontal="right"/>
    </xf>
    <xf numFmtId="164" fontId="20" fillId="3" borderId="4" xfId="2" applyNumberFormat="1" applyFont="1" applyFill="1" applyBorder="1" applyAlignment="1">
      <alignment horizontal="right"/>
    </xf>
    <xf numFmtId="164" fontId="15" fillId="0" borderId="4" xfId="2" quotePrefix="1" applyNumberFormat="1" applyFont="1" applyBorder="1" applyAlignment="1">
      <alignment horizontal="right"/>
    </xf>
    <xf numFmtId="164" fontId="20" fillId="3" borderId="13" xfId="2" quotePrefix="1" applyNumberFormat="1" applyFont="1" applyFill="1" applyBorder="1" applyAlignment="1">
      <alignment horizontal="right"/>
    </xf>
    <xf numFmtId="164" fontId="10" fillId="7" borderId="12" xfId="2" applyNumberFormat="1" applyFont="1" applyFill="1" applyBorder="1" applyAlignment="1">
      <alignment horizontal="right" wrapText="1"/>
    </xf>
    <xf numFmtId="164" fontId="24" fillId="7" borderId="13" xfId="2" applyNumberFormat="1" applyFont="1" applyFill="1" applyBorder="1" applyAlignment="1">
      <alignment horizontal="right" vertical="center"/>
    </xf>
    <xf numFmtId="164" fontId="17" fillId="0" borderId="13" xfId="2" applyNumberFormat="1" applyFont="1" applyBorder="1" applyAlignment="1">
      <alignment horizontal="right" vertical="center"/>
    </xf>
    <xf numFmtId="164" fontId="17" fillId="0" borderId="4" xfId="2" quotePrefix="1" applyNumberFormat="1" applyFont="1" applyBorder="1" applyAlignment="1">
      <alignment horizontal="right" vertical="center"/>
    </xf>
    <xf numFmtId="164" fontId="17" fillId="0" borderId="13" xfId="2" quotePrefix="1" applyNumberFormat="1" applyFont="1" applyBorder="1" applyAlignment="1">
      <alignment horizontal="right" vertical="center"/>
    </xf>
    <xf numFmtId="164" fontId="14" fillId="0" borderId="12" xfId="2" applyNumberFormat="1" applyFont="1" applyBorder="1" applyAlignment="1">
      <alignment horizontal="right"/>
    </xf>
    <xf numFmtId="164" fontId="14" fillId="0" borderId="4" xfId="2" quotePrefix="1" applyNumberFormat="1" applyFont="1" applyFill="1" applyBorder="1" applyAlignment="1">
      <alignment horizontal="right"/>
    </xf>
    <xf numFmtId="164" fontId="26" fillId="0" borderId="4" xfId="2" quotePrefix="1" applyNumberFormat="1" applyFont="1" applyBorder="1" applyAlignment="1">
      <alignment horizontal="right" vertical="center" wrapText="1"/>
    </xf>
    <xf numFmtId="164" fontId="26" fillId="0" borderId="13" xfId="2" quotePrefix="1" applyNumberFormat="1" applyFont="1" applyBorder="1" applyAlignment="1">
      <alignment horizontal="right" vertical="center" wrapText="1"/>
    </xf>
    <xf numFmtId="0" fontId="12" fillId="0" borderId="0" xfId="0" applyFont="1" applyAlignment="1">
      <alignment horizontal="left"/>
    </xf>
    <xf numFmtId="0" fontId="14" fillId="0" borderId="0" xfId="0" applyFont="1" applyAlignment="1">
      <alignment horizontal="left"/>
    </xf>
    <xf numFmtId="0" fontId="13" fillId="0" borderId="0" xfId="0" applyFont="1" applyAlignment="1">
      <alignment horizontal="left"/>
    </xf>
    <xf numFmtId="0" fontId="12" fillId="0" borderId="0" xfId="0" applyFont="1" applyAlignment="1">
      <alignment wrapText="1"/>
    </xf>
    <xf numFmtId="0" fontId="33" fillId="0" borderId="0" xfId="1" applyFont="1" applyAlignment="1" applyProtection="1">
      <alignment wrapText="1"/>
    </xf>
    <xf numFmtId="0" fontId="16"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1" fillId="2" borderId="46"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6" fillId="0" borderId="0" xfId="1" applyFont="1" applyAlignment="1" applyProtection="1">
      <alignment horizontal="center" wrapText="1"/>
    </xf>
    <xf numFmtId="166" fontId="11" fillId="2" borderId="34" xfId="0" applyNumberFormat="1" applyFont="1" applyFill="1" applyBorder="1" applyAlignment="1">
      <alignment horizontal="center"/>
    </xf>
    <xf numFmtId="166" fontId="11" fillId="2" borderId="35" xfId="0" applyNumberFormat="1" applyFont="1" applyFill="1" applyBorder="1" applyAlignment="1">
      <alignment horizontal="center"/>
    </xf>
    <xf numFmtId="166" fontId="11" fillId="2" borderId="8" xfId="0" applyNumberFormat="1" applyFont="1" applyFill="1" applyBorder="1" applyAlignment="1">
      <alignment horizontal="center"/>
    </xf>
    <xf numFmtId="166" fontId="11" fillId="2" borderId="9" xfId="0" applyNumberFormat="1" applyFont="1" applyFill="1" applyBorder="1" applyAlignment="1">
      <alignment horizontal="center"/>
    </xf>
    <xf numFmtId="0" fontId="11" fillId="2" borderId="34" xfId="0" applyNumberFormat="1" applyFont="1" applyFill="1" applyBorder="1" applyAlignment="1">
      <alignment horizontal="center"/>
    </xf>
    <xf numFmtId="0" fontId="11" fillId="2" borderId="35" xfId="0" applyNumberFormat="1" applyFont="1" applyFill="1" applyBorder="1" applyAlignment="1">
      <alignment horizontal="center"/>
    </xf>
    <xf numFmtId="0" fontId="11" fillId="2" borderId="8" xfId="0" applyNumberFormat="1" applyFont="1" applyFill="1" applyBorder="1" applyAlignment="1">
      <alignment horizontal="center"/>
    </xf>
    <xf numFmtId="0" fontId="11" fillId="2" borderId="9" xfId="0" applyNumberFormat="1" applyFont="1" applyFill="1" applyBorder="1" applyAlignment="1">
      <alignment horizontal="center"/>
    </xf>
    <xf numFmtId="0" fontId="38" fillId="4" borderId="29" xfId="0" applyFont="1" applyFill="1" applyBorder="1" applyAlignment="1">
      <alignment horizontal="center" wrapText="1"/>
    </xf>
    <xf numFmtId="0" fontId="38" fillId="4" borderId="30" xfId="0" applyFont="1" applyFill="1" applyBorder="1" applyAlignment="1">
      <alignment horizontal="center" wrapText="1"/>
    </xf>
    <xf numFmtId="0" fontId="7" fillId="0" borderId="0" xfId="0" applyFont="1" applyFill="1" applyBorder="1" applyAlignment="1">
      <alignment horizontal="left" wrapText="1"/>
    </xf>
    <xf numFmtId="0" fontId="37" fillId="4" borderId="28" xfId="0" applyFont="1" applyFill="1" applyBorder="1" applyAlignment="1">
      <alignment horizontal="justify" wrapText="1"/>
    </xf>
    <xf numFmtId="0" fontId="37" fillId="4" borderId="31" xfId="0" applyFont="1" applyFill="1" applyBorder="1" applyAlignment="1">
      <alignment horizontal="justify" wrapTex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5" fillId="0" borderId="0" xfId="0" applyFont="1" applyAlignment="1">
      <alignment horizontal="left" wrapText="1"/>
    </xf>
    <xf numFmtId="0" fontId="11" fillId="4" borderId="54" xfId="0" applyFont="1" applyFill="1" applyBorder="1" applyAlignment="1">
      <alignment horizontal="center" wrapText="1"/>
    </xf>
    <xf numFmtId="0" fontId="11" fillId="4" borderId="55" xfId="0" applyFont="1" applyFill="1" applyBorder="1" applyAlignment="1">
      <alignment horizontal="center" wrapText="1"/>
    </xf>
    <xf numFmtId="0" fontId="11" fillId="4" borderId="54" xfId="0" applyFont="1" applyFill="1" applyBorder="1" applyAlignment="1">
      <alignment horizontal="center"/>
    </xf>
    <xf numFmtId="0" fontId="11" fillId="4" borderId="55" xfId="0" applyFont="1" applyFill="1" applyBorder="1" applyAlignment="1">
      <alignment horizontal="center"/>
    </xf>
    <xf numFmtId="0" fontId="5" fillId="0" borderId="0" xfId="0" applyFont="1" applyAlignment="1">
      <alignment horizontal="left" wrapText="1" indent="3"/>
    </xf>
    <xf numFmtId="0" fontId="11" fillId="2" borderId="59" xfId="0" applyFont="1" applyFill="1" applyBorder="1" applyAlignment="1">
      <alignment horizontal="center"/>
    </xf>
    <xf numFmtId="0" fontId="11" fillId="2" borderId="0" xfId="0" applyFont="1" applyFill="1" applyBorder="1" applyAlignment="1">
      <alignment horizontal="center"/>
    </xf>
    <xf numFmtId="0" fontId="11" fillId="2" borderId="60" xfId="0" applyFont="1" applyFill="1" applyBorder="1" applyAlignment="1">
      <alignment horizontal="center"/>
    </xf>
    <xf numFmtId="0" fontId="11" fillId="2" borderId="0" xfId="0" applyFont="1" applyFill="1" applyAlignment="1">
      <alignment horizontal="center"/>
    </xf>
    <xf numFmtId="0" fontId="11" fillId="2" borderId="61" xfId="3" applyNumberFormat="1" applyFont="1" applyFill="1" applyBorder="1" applyAlignment="1">
      <alignment horizontal="center" vertical="center" wrapText="1"/>
    </xf>
    <xf numFmtId="0" fontId="11" fillId="2" borderId="62" xfId="3" applyNumberFormat="1" applyFont="1" applyFill="1" applyBorder="1" applyAlignment="1">
      <alignment horizontal="center" vertical="center" wrapText="1"/>
    </xf>
    <xf numFmtId="0" fontId="11" fillId="2" borderId="58" xfId="0" applyFont="1" applyFill="1" applyBorder="1" applyAlignment="1">
      <alignment horizontal="center"/>
    </xf>
    <xf numFmtId="0" fontId="11" fillId="2" borderId="5" xfId="0" applyFont="1" applyFill="1" applyBorder="1" applyAlignment="1">
      <alignment horizontal="center"/>
    </xf>
    <xf numFmtId="0" fontId="11" fillId="2" borderId="63" xfId="0" applyFont="1" applyFill="1" applyBorder="1" applyAlignment="1">
      <alignment horizontal="center"/>
    </xf>
    <xf numFmtId="0" fontId="11" fillId="2" borderId="6" xfId="0" applyFont="1" applyFill="1" applyBorder="1" applyAlignment="1">
      <alignment horizontal="center"/>
    </xf>
    <xf numFmtId="0" fontId="11" fillId="4" borderId="49" xfId="0" applyFont="1" applyFill="1" applyBorder="1" applyAlignment="1">
      <alignment horizontal="center" wrapText="1"/>
    </xf>
    <xf numFmtId="0" fontId="11" fillId="4" borderId="50" xfId="0" applyFont="1" applyFill="1" applyBorder="1" applyAlignment="1">
      <alignment horizontal="center" wrapText="1"/>
    </xf>
    <xf numFmtId="0" fontId="14" fillId="0" borderId="0" xfId="0" applyFont="1" applyAlignment="1">
      <alignment horizontal="justify" wrapText="1"/>
    </xf>
    <xf numFmtId="0" fontId="11" fillId="4" borderId="46" xfId="0" applyFont="1" applyFill="1" applyBorder="1" applyAlignment="1">
      <alignment horizontal="center" wrapText="1"/>
    </xf>
    <xf numFmtId="0" fontId="5" fillId="0" borderId="0" xfId="0" applyFont="1" applyFill="1" applyBorder="1" applyAlignment="1">
      <alignment horizontal="justify" wrapText="1"/>
    </xf>
    <xf numFmtId="0" fontId="11" fillId="4" borderId="61" xfId="0" applyFont="1" applyFill="1" applyBorder="1" applyAlignment="1">
      <alignment horizontal="center" wrapText="1"/>
    </xf>
    <xf numFmtId="0" fontId="11" fillId="4" borderId="62" xfId="0" applyFont="1" applyFill="1" applyBorder="1" applyAlignment="1">
      <alignment horizontal="center" wrapText="1"/>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O7" sqref="O7"/>
    </sheetView>
  </sheetViews>
  <sheetFormatPr defaultColWidth="9" defaultRowHeight="13.8" x14ac:dyDescent="0.3"/>
  <cols>
    <col min="1" max="16384" width="9" style="32"/>
  </cols>
  <sheetData>
    <row r="1" spans="1:18" ht="13.05" customHeight="1" x14ac:dyDescent="0.3"/>
    <row r="2" spans="1:18" ht="13.05" customHeight="1" x14ac:dyDescent="0.3"/>
    <row r="3" spans="1:18" ht="13.05" customHeight="1" x14ac:dyDescent="0.3">
      <c r="A3" s="230" t="s">
        <v>1249</v>
      </c>
    </row>
    <row r="4" spans="1:18" ht="13.05" customHeight="1" x14ac:dyDescent="0.3"/>
    <row r="5" spans="1:18" ht="13.05" customHeight="1" x14ac:dyDescent="0.3">
      <c r="A5" s="231" t="s">
        <v>1251</v>
      </c>
      <c r="B5" s="232"/>
      <c r="C5" s="232"/>
      <c r="D5" s="232"/>
      <c r="E5" s="232"/>
      <c r="F5" s="232"/>
      <c r="G5" s="232"/>
      <c r="H5" s="232"/>
      <c r="I5" s="232"/>
      <c r="J5" s="232"/>
      <c r="K5" s="232"/>
      <c r="L5" s="232"/>
      <c r="M5" s="232"/>
      <c r="N5" s="232"/>
      <c r="O5" s="232"/>
      <c r="P5" s="232"/>
      <c r="Q5" s="232"/>
      <c r="R5" s="232"/>
    </row>
    <row r="6" spans="1:18" ht="13.05" customHeight="1" x14ac:dyDescent="0.3">
      <c r="A6" s="145" t="s">
        <v>72</v>
      </c>
      <c r="B6" s="570"/>
      <c r="C6" s="570"/>
      <c r="D6" s="570"/>
      <c r="E6" s="570"/>
      <c r="F6" s="569"/>
      <c r="G6" s="232"/>
      <c r="H6" s="232"/>
      <c r="I6" s="232"/>
      <c r="J6" s="232"/>
      <c r="K6" s="232"/>
      <c r="L6" s="232"/>
      <c r="M6" s="232"/>
      <c r="N6" s="232"/>
      <c r="O6" s="232"/>
      <c r="P6" s="232"/>
      <c r="Q6" s="232"/>
      <c r="R6" s="232"/>
    </row>
    <row r="7" spans="1:18" ht="13.05" customHeight="1" x14ac:dyDescent="0.3">
      <c r="A7" s="145" t="s">
        <v>73</v>
      </c>
      <c r="B7" s="570"/>
      <c r="C7" s="570"/>
      <c r="D7" s="570"/>
      <c r="E7" s="570"/>
      <c r="F7" s="569"/>
      <c r="G7" s="232"/>
      <c r="H7" s="232"/>
      <c r="I7" s="232"/>
      <c r="J7" s="232"/>
      <c r="K7" s="232"/>
      <c r="L7" s="232"/>
      <c r="M7" s="232"/>
      <c r="N7" s="232"/>
      <c r="O7" s="232"/>
      <c r="P7" s="232"/>
      <c r="Q7" s="232"/>
      <c r="R7" s="232"/>
    </row>
    <row r="8" spans="1:18" ht="13.05" customHeight="1" x14ac:dyDescent="0.3">
      <c r="A8" s="145" t="s">
        <v>111</v>
      </c>
      <c r="B8" s="85"/>
      <c r="C8" s="85"/>
      <c r="D8" s="85"/>
      <c r="E8" s="85"/>
      <c r="F8" s="85"/>
      <c r="G8" s="232"/>
      <c r="H8" s="232"/>
      <c r="I8" s="232"/>
      <c r="J8" s="232"/>
      <c r="K8" s="232"/>
      <c r="L8" s="232"/>
      <c r="M8" s="232"/>
      <c r="N8" s="232"/>
      <c r="O8" s="232"/>
      <c r="P8" s="232"/>
      <c r="Q8" s="232"/>
      <c r="R8" s="232"/>
    </row>
    <row r="9" spans="1:18" ht="13.05" customHeight="1" x14ac:dyDescent="0.3">
      <c r="A9" s="145" t="s">
        <v>112</v>
      </c>
      <c r="B9" s="62"/>
      <c r="C9" s="62"/>
      <c r="D9" s="62"/>
      <c r="E9" s="62"/>
      <c r="F9" s="62"/>
      <c r="G9" s="232"/>
      <c r="H9" s="232"/>
      <c r="I9" s="232"/>
      <c r="J9" s="232"/>
      <c r="K9" s="232"/>
      <c r="L9" s="232"/>
      <c r="M9" s="232"/>
      <c r="N9" s="232"/>
      <c r="O9" s="232"/>
      <c r="P9" s="232"/>
      <c r="Q9" s="232"/>
      <c r="R9" s="232"/>
    </row>
    <row r="10" spans="1:18" ht="13.05" customHeight="1" x14ac:dyDescent="0.3">
      <c r="A10" s="145"/>
      <c r="G10" s="232"/>
      <c r="H10" s="232"/>
      <c r="I10" s="232"/>
      <c r="J10" s="232"/>
      <c r="K10" s="232"/>
      <c r="L10" s="232"/>
      <c r="M10" s="232"/>
      <c r="N10" s="232"/>
      <c r="O10" s="232"/>
      <c r="P10" s="232"/>
      <c r="Q10" s="232"/>
      <c r="R10" s="232"/>
    </row>
    <row r="11" spans="1:18" ht="13.05" customHeight="1" x14ac:dyDescent="0.3">
      <c r="A11" s="231" t="s">
        <v>1252</v>
      </c>
      <c r="G11" s="232"/>
      <c r="H11" s="232"/>
      <c r="I11" s="232"/>
      <c r="J11" s="232"/>
      <c r="K11" s="232"/>
      <c r="L11" s="232"/>
      <c r="M11" s="232"/>
      <c r="N11" s="232"/>
      <c r="O11" s="232"/>
      <c r="P11" s="232"/>
      <c r="Q11" s="232"/>
      <c r="R11" s="232"/>
    </row>
    <row r="12" spans="1:18" ht="13.05" customHeight="1" x14ac:dyDescent="0.3">
      <c r="A12" s="145" t="s">
        <v>173</v>
      </c>
      <c r="B12" s="145"/>
      <c r="C12" s="145"/>
      <c r="D12" s="145"/>
      <c r="E12" s="145"/>
      <c r="F12" s="145"/>
      <c r="G12" s="566"/>
      <c r="H12" s="566"/>
      <c r="I12" s="566"/>
      <c r="J12" s="566"/>
      <c r="K12" s="566"/>
      <c r="L12" s="566"/>
      <c r="M12" s="566"/>
      <c r="N12" s="566"/>
      <c r="O12" s="566"/>
      <c r="P12" s="232"/>
      <c r="Q12" s="232"/>
      <c r="R12" s="232"/>
    </row>
    <row r="13" spans="1:18" ht="13.05" customHeight="1" x14ac:dyDescent="0.3">
      <c r="A13" s="145" t="s">
        <v>197</v>
      </c>
      <c r="B13" s="145"/>
      <c r="C13" s="145"/>
      <c r="D13" s="145"/>
      <c r="E13" s="145"/>
      <c r="F13" s="145"/>
      <c r="G13" s="567"/>
      <c r="H13" s="567"/>
      <c r="I13" s="567"/>
      <c r="J13" s="567"/>
      <c r="K13" s="566"/>
      <c r="L13" s="566"/>
      <c r="M13" s="566"/>
      <c r="N13" s="566"/>
      <c r="O13" s="566"/>
      <c r="P13" s="232"/>
      <c r="Q13" s="232"/>
      <c r="R13" s="232"/>
    </row>
    <row r="14" spans="1:18" ht="13.05" customHeight="1" x14ac:dyDescent="0.3">
      <c r="A14" s="145" t="s">
        <v>232</v>
      </c>
      <c r="B14" s="145"/>
      <c r="C14" s="145"/>
      <c r="D14" s="145"/>
      <c r="E14" s="145"/>
      <c r="F14" s="145"/>
      <c r="G14" s="566"/>
      <c r="H14" s="566"/>
      <c r="I14" s="566"/>
      <c r="J14" s="566"/>
      <c r="K14" s="566"/>
      <c r="L14" s="566"/>
      <c r="M14" s="566"/>
      <c r="N14" s="566"/>
      <c r="O14" s="566"/>
      <c r="P14" s="232"/>
      <c r="Q14" s="232"/>
      <c r="R14" s="232"/>
    </row>
    <row r="15" spans="1:18" ht="13.05" customHeight="1" x14ac:dyDescent="0.3">
      <c r="A15" s="145" t="s">
        <v>234</v>
      </c>
      <c r="B15" s="145"/>
      <c r="C15" s="145"/>
      <c r="D15" s="145"/>
      <c r="E15" s="145"/>
      <c r="F15" s="145"/>
      <c r="G15" s="145"/>
      <c r="H15" s="145"/>
      <c r="I15" s="145"/>
      <c r="J15" s="145"/>
      <c r="K15" s="145"/>
      <c r="L15" s="145"/>
      <c r="M15" s="145"/>
      <c r="N15" s="145"/>
      <c r="O15" s="145"/>
      <c r="P15" s="232"/>
      <c r="Q15" s="232"/>
      <c r="R15" s="232"/>
    </row>
    <row r="16" spans="1:18" ht="13.05" customHeight="1" x14ac:dyDescent="0.3">
      <c r="A16" s="145" t="s">
        <v>1245</v>
      </c>
      <c r="B16" s="145"/>
      <c r="C16" s="145"/>
      <c r="D16" s="145"/>
      <c r="E16" s="145"/>
      <c r="F16" s="145"/>
      <c r="G16" s="145"/>
      <c r="H16" s="145"/>
      <c r="I16" s="145"/>
      <c r="J16" s="567"/>
      <c r="K16" s="567"/>
      <c r="L16" s="567"/>
      <c r="M16" s="567"/>
      <c r="N16" s="566"/>
      <c r="O16" s="566"/>
      <c r="P16" s="232"/>
      <c r="Q16" s="232"/>
      <c r="R16" s="232"/>
    </row>
    <row r="17" spans="1:18" ht="13.05" customHeight="1" x14ac:dyDescent="0.3">
      <c r="A17" s="145" t="s">
        <v>517</v>
      </c>
      <c r="B17" s="145"/>
      <c r="C17" s="145"/>
      <c r="D17" s="145"/>
      <c r="E17" s="145"/>
      <c r="F17" s="145"/>
      <c r="G17" s="145"/>
      <c r="H17" s="145"/>
      <c r="I17" s="145"/>
      <c r="J17" s="145"/>
      <c r="K17" s="145"/>
      <c r="L17" s="145"/>
      <c r="M17" s="145"/>
      <c r="N17" s="566"/>
      <c r="O17" s="566"/>
      <c r="P17" s="232"/>
      <c r="Q17" s="232"/>
      <c r="R17" s="232"/>
    </row>
    <row r="18" spans="1:18" ht="13.05" customHeight="1" x14ac:dyDescent="0.3">
      <c r="A18" s="145" t="s">
        <v>518</v>
      </c>
      <c r="B18" s="145"/>
      <c r="C18" s="145"/>
      <c r="D18" s="145"/>
      <c r="E18" s="145"/>
      <c r="F18" s="145"/>
      <c r="G18" s="145"/>
      <c r="H18" s="145"/>
      <c r="I18" s="145"/>
      <c r="J18" s="145"/>
      <c r="K18" s="145"/>
      <c r="L18" s="145"/>
      <c r="M18" s="145"/>
      <c r="N18" s="566"/>
      <c r="O18" s="566"/>
      <c r="P18" s="232"/>
      <c r="Q18" s="232"/>
      <c r="R18" s="232"/>
    </row>
    <row r="19" spans="1:18" ht="13.05" customHeight="1" x14ac:dyDescent="0.3">
      <c r="A19" s="145" t="s">
        <v>598</v>
      </c>
      <c r="B19" s="145"/>
      <c r="C19" s="145"/>
      <c r="D19" s="145"/>
      <c r="E19" s="145"/>
      <c r="F19" s="145"/>
      <c r="G19" s="566"/>
      <c r="H19" s="566"/>
      <c r="I19" s="566"/>
      <c r="J19" s="566"/>
      <c r="K19" s="566"/>
      <c r="L19" s="566"/>
      <c r="M19" s="566"/>
      <c r="N19" s="566"/>
      <c r="O19" s="566"/>
      <c r="P19" s="232"/>
      <c r="Q19" s="232"/>
      <c r="R19" s="232"/>
    </row>
    <row r="20" spans="1:18" ht="13.05" customHeight="1" x14ac:dyDescent="0.3">
      <c r="A20" s="145" t="s">
        <v>631</v>
      </c>
      <c r="B20" s="145"/>
      <c r="C20" s="145"/>
      <c r="D20" s="145"/>
      <c r="E20" s="145"/>
      <c r="F20" s="145"/>
      <c r="G20" s="566"/>
      <c r="H20" s="566"/>
      <c r="I20" s="566"/>
      <c r="J20" s="566"/>
      <c r="K20" s="566"/>
      <c r="L20" s="566"/>
      <c r="M20" s="566"/>
      <c r="N20" s="566"/>
      <c r="O20" s="566"/>
      <c r="P20" s="232"/>
      <c r="Q20" s="232"/>
      <c r="R20" s="232"/>
    </row>
    <row r="21" spans="1:18" ht="13.05" customHeight="1" x14ac:dyDescent="0.3">
      <c r="A21" s="145" t="s">
        <v>657</v>
      </c>
      <c r="B21" s="145"/>
      <c r="C21" s="145"/>
      <c r="D21" s="145"/>
      <c r="E21" s="145"/>
      <c r="F21" s="568"/>
      <c r="G21" s="568"/>
      <c r="H21" s="568"/>
      <c r="I21" s="568"/>
      <c r="J21" s="568"/>
      <c r="K21" s="568"/>
      <c r="L21" s="568"/>
      <c r="M21" s="568"/>
      <c r="N21" s="568"/>
      <c r="O21" s="568"/>
      <c r="P21" s="232"/>
      <c r="Q21" s="232"/>
      <c r="R21" s="232"/>
    </row>
    <row r="22" spans="1:18" ht="13.05" customHeight="1" x14ac:dyDescent="0.3">
      <c r="A22" s="145" t="s">
        <v>664</v>
      </c>
      <c r="B22" s="145"/>
      <c r="C22" s="145"/>
      <c r="D22" s="145"/>
      <c r="E22" s="145"/>
      <c r="F22" s="145"/>
      <c r="G22" s="568"/>
      <c r="H22" s="568"/>
      <c r="I22" s="568"/>
      <c r="J22" s="566"/>
      <c r="K22" s="566"/>
      <c r="L22" s="566"/>
      <c r="M22" s="566"/>
      <c r="N22" s="566"/>
      <c r="O22" s="566"/>
      <c r="P22" s="232"/>
      <c r="Q22" s="232"/>
      <c r="R22" s="232"/>
    </row>
    <row r="23" spans="1:18" ht="13.05" customHeight="1" x14ac:dyDescent="0.3">
      <c r="A23" s="145" t="s">
        <v>684</v>
      </c>
      <c r="B23" s="145"/>
      <c r="C23" s="145"/>
      <c r="D23" s="145"/>
      <c r="E23" s="145"/>
      <c r="F23" s="145"/>
      <c r="G23" s="145"/>
      <c r="H23" s="145"/>
      <c r="I23" s="145"/>
      <c r="J23" s="145"/>
      <c r="K23" s="566"/>
      <c r="L23" s="566"/>
      <c r="M23" s="566"/>
      <c r="N23" s="566"/>
      <c r="O23" s="566"/>
      <c r="P23" s="232"/>
      <c r="Q23" s="232"/>
      <c r="R23" s="232"/>
    </row>
    <row r="24" spans="1:18" ht="13.05" customHeight="1" x14ac:dyDescent="0.3">
      <c r="A24" s="145" t="s">
        <v>694</v>
      </c>
      <c r="B24" s="145"/>
      <c r="C24" s="145"/>
      <c r="D24" s="145"/>
      <c r="E24" s="145"/>
      <c r="F24" s="145"/>
      <c r="G24" s="568"/>
      <c r="H24" s="568"/>
      <c r="I24" s="568"/>
      <c r="J24" s="568"/>
      <c r="K24" s="566"/>
      <c r="L24" s="566"/>
      <c r="M24" s="566"/>
      <c r="N24" s="566"/>
      <c r="O24" s="566"/>
      <c r="P24" s="232"/>
      <c r="Q24" s="232"/>
      <c r="R24" s="232"/>
    </row>
    <row r="25" spans="1:18" ht="13.05" customHeight="1" x14ac:dyDescent="0.3">
      <c r="A25" s="145"/>
      <c r="B25" s="235"/>
      <c r="C25" s="234"/>
      <c r="D25" s="234"/>
      <c r="E25" s="234"/>
      <c r="F25" s="234"/>
      <c r="G25" s="234"/>
      <c r="H25" s="234"/>
      <c r="I25" s="234"/>
      <c r="J25" s="234"/>
      <c r="K25" s="232"/>
      <c r="L25" s="232"/>
      <c r="M25" s="232"/>
      <c r="N25" s="232"/>
      <c r="O25" s="232"/>
      <c r="P25" s="232"/>
      <c r="Q25" s="232"/>
      <c r="R25" s="232"/>
    </row>
    <row r="26" spans="1:18" ht="13.05" customHeight="1" x14ac:dyDescent="0.3">
      <c r="A26" s="236" t="s">
        <v>1253</v>
      </c>
      <c r="B26" s="235"/>
      <c r="C26" s="234"/>
      <c r="D26" s="234"/>
      <c r="E26" s="234"/>
      <c r="F26" s="234"/>
      <c r="G26" s="234"/>
      <c r="H26" s="234"/>
      <c r="I26" s="234"/>
      <c r="J26" s="234"/>
      <c r="K26" s="232"/>
      <c r="L26" s="232"/>
      <c r="M26" s="232"/>
      <c r="N26" s="232"/>
      <c r="O26" s="232"/>
      <c r="P26" s="232"/>
      <c r="Q26" s="232"/>
      <c r="R26" s="232"/>
    </row>
    <row r="27" spans="1:18" ht="13.05" customHeight="1" x14ac:dyDescent="0.3">
      <c r="A27" s="145" t="s">
        <v>715</v>
      </c>
      <c r="B27" s="145"/>
      <c r="C27" s="145"/>
      <c r="D27" s="145"/>
      <c r="E27" s="145"/>
      <c r="F27" s="145"/>
      <c r="G27" s="235"/>
      <c r="H27" s="235"/>
      <c r="I27" s="235"/>
      <c r="J27" s="235"/>
      <c r="K27" s="235"/>
      <c r="L27" s="235"/>
      <c r="M27" s="235"/>
      <c r="N27" s="235"/>
      <c r="O27" s="235"/>
      <c r="P27" s="232"/>
      <c r="Q27" s="232"/>
      <c r="R27" s="232"/>
    </row>
    <row r="28" spans="1:18" ht="13.05" customHeight="1" x14ac:dyDescent="0.3">
      <c r="A28" s="145" t="s">
        <v>722</v>
      </c>
      <c r="B28" s="145"/>
      <c r="C28" s="145"/>
      <c r="D28" s="145"/>
      <c r="E28" s="145"/>
      <c r="F28" s="145"/>
      <c r="G28" s="235"/>
      <c r="H28" s="235"/>
      <c r="I28" s="235"/>
      <c r="J28" s="235"/>
      <c r="K28" s="235"/>
      <c r="L28" s="235"/>
      <c r="M28" s="235"/>
      <c r="N28" s="235"/>
      <c r="O28" s="235"/>
      <c r="P28" s="232"/>
      <c r="Q28" s="232"/>
      <c r="R28" s="232"/>
    </row>
    <row r="29" spans="1:18" ht="13.05" customHeight="1" x14ac:dyDescent="0.3">
      <c r="A29" s="145" t="s">
        <v>742</v>
      </c>
      <c r="B29" s="145"/>
      <c r="C29" s="145"/>
      <c r="D29" s="145"/>
      <c r="E29" s="145"/>
      <c r="F29" s="145"/>
      <c r="G29" s="235"/>
      <c r="H29" s="235"/>
      <c r="I29" s="235"/>
      <c r="J29" s="235"/>
      <c r="K29" s="235"/>
      <c r="L29" s="235"/>
      <c r="M29" s="235"/>
      <c r="N29" s="235"/>
      <c r="O29" s="235"/>
      <c r="P29" s="232"/>
      <c r="Q29" s="232"/>
      <c r="R29" s="232"/>
    </row>
    <row r="30" spans="1:18" ht="13.05" customHeight="1" x14ac:dyDescent="0.3">
      <c r="A30" s="145" t="s">
        <v>743</v>
      </c>
      <c r="B30" s="145"/>
      <c r="C30" s="145"/>
      <c r="D30" s="145"/>
      <c r="E30" s="145"/>
      <c r="F30" s="145"/>
      <c r="G30" s="235"/>
      <c r="H30" s="235"/>
      <c r="I30" s="235"/>
      <c r="J30" s="235"/>
      <c r="K30" s="235"/>
      <c r="L30" s="235"/>
      <c r="M30" s="235"/>
      <c r="N30" s="235"/>
      <c r="O30" s="235"/>
      <c r="P30" s="232"/>
      <c r="Q30" s="232"/>
      <c r="R30" s="232"/>
    </row>
    <row r="31" spans="1:18" ht="13.05" customHeight="1" x14ac:dyDescent="0.3">
      <c r="A31" s="145" t="s">
        <v>764</v>
      </c>
      <c r="B31" s="145"/>
      <c r="C31" s="145"/>
      <c r="D31" s="145"/>
      <c r="E31" s="145"/>
      <c r="F31" s="145"/>
      <c r="G31" s="145"/>
      <c r="H31" s="145"/>
      <c r="I31" s="145"/>
      <c r="J31" s="145"/>
      <c r="K31" s="145"/>
      <c r="L31" s="145"/>
      <c r="M31" s="145"/>
      <c r="N31" s="145"/>
      <c r="O31" s="145"/>
      <c r="P31" s="232"/>
      <c r="Q31" s="232"/>
      <c r="R31" s="232"/>
    </row>
    <row r="32" spans="1:18" ht="13.05" customHeight="1" x14ac:dyDescent="0.3">
      <c r="A32" s="145" t="s">
        <v>794</v>
      </c>
      <c r="B32" s="145"/>
      <c r="C32" s="145"/>
      <c r="D32" s="145"/>
      <c r="E32" s="145"/>
      <c r="F32" s="145"/>
      <c r="G32" s="145"/>
      <c r="H32" s="145"/>
      <c r="I32" s="145"/>
      <c r="J32" s="234"/>
      <c r="K32" s="234"/>
      <c r="L32" s="234"/>
      <c r="M32" s="234"/>
      <c r="N32" s="234"/>
      <c r="O32" s="234"/>
      <c r="P32" s="232"/>
      <c r="Q32" s="232"/>
      <c r="R32" s="232"/>
    </row>
    <row r="33" spans="1:18" ht="13.05" customHeight="1" x14ac:dyDescent="0.3">
      <c r="A33" s="145" t="s">
        <v>800</v>
      </c>
      <c r="B33" s="145"/>
      <c r="C33" s="145"/>
      <c r="D33" s="145"/>
      <c r="E33" s="145"/>
      <c r="F33" s="145"/>
      <c r="G33" s="145"/>
      <c r="H33" s="145"/>
      <c r="I33" s="234"/>
      <c r="J33" s="235"/>
      <c r="K33" s="235"/>
      <c r="L33" s="235"/>
      <c r="M33" s="235"/>
      <c r="N33" s="235"/>
      <c r="O33" s="235"/>
      <c r="P33" s="232"/>
      <c r="Q33" s="232"/>
      <c r="R33" s="232"/>
    </row>
    <row r="34" spans="1:18" ht="13.05" customHeight="1" x14ac:dyDescent="0.3">
      <c r="A34" s="145" t="s">
        <v>820</v>
      </c>
      <c r="B34" s="145"/>
      <c r="C34" s="145"/>
      <c r="D34" s="145"/>
      <c r="E34" s="145"/>
      <c r="F34" s="145"/>
      <c r="G34" s="145"/>
      <c r="H34" s="145"/>
      <c r="I34" s="145"/>
      <c r="J34" s="145"/>
      <c r="K34" s="235"/>
      <c r="L34" s="235"/>
      <c r="M34" s="235"/>
      <c r="N34" s="235"/>
      <c r="O34" s="235"/>
      <c r="P34" s="232"/>
      <c r="Q34" s="232"/>
      <c r="R34" s="232"/>
    </row>
    <row r="35" spans="1:18" ht="13.05" customHeight="1" x14ac:dyDescent="0.3">
      <c r="A35" s="145" t="s">
        <v>832</v>
      </c>
      <c r="B35" s="145"/>
      <c r="C35" s="145"/>
      <c r="D35" s="145"/>
      <c r="E35" s="145"/>
      <c r="F35" s="234"/>
      <c r="G35" s="234"/>
      <c r="H35" s="234"/>
      <c r="I35" s="234"/>
      <c r="J35" s="234"/>
      <c r="K35" s="235"/>
      <c r="L35" s="235"/>
      <c r="M35" s="235"/>
      <c r="N35" s="235"/>
      <c r="O35" s="235"/>
      <c r="P35" s="232"/>
      <c r="Q35" s="232"/>
      <c r="R35" s="232"/>
    </row>
    <row r="36" spans="1:18" ht="13.05" customHeight="1" x14ac:dyDescent="0.3">
      <c r="A36" s="145" t="s">
        <v>846</v>
      </c>
      <c r="B36" s="145"/>
      <c r="C36" s="145"/>
      <c r="D36" s="145"/>
      <c r="E36" s="145"/>
      <c r="F36" s="145"/>
      <c r="G36" s="235"/>
      <c r="H36" s="235"/>
      <c r="I36" s="235"/>
      <c r="J36" s="235"/>
      <c r="K36" s="235"/>
      <c r="L36" s="235"/>
      <c r="M36" s="235"/>
      <c r="N36" s="235"/>
      <c r="O36" s="235"/>
      <c r="P36" s="232"/>
      <c r="Q36" s="232"/>
      <c r="R36" s="232"/>
    </row>
    <row r="37" spans="1:18" ht="13.05" customHeight="1" x14ac:dyDescent="0.3">
      <c r="A37" s="145" t="s">
        <v>845</v>
      </c>
      <c r="B37" s="145"/>
      <c r="C37" s="145"/>
      <c r="D37" s="145"/>
      <c r="E37" s="145"/>
      <c r="F37" s="145"/>
      <c r="G37" s="235"/>
      <c r="H37" s="235"/>
      <c r="I37" s="235"/>
      <c r="J37" s="235"/>
      <c r="K37" s="235"/>
      <c r="L37" s="235"/>
      <c r="M37" s="235"/>
      <c r="N37" s="235"/>
      <c r="O37" s="235"/>
      <c r="P37" s="232"/>
      <c r="Q37" s="232"/>
      <c r="R37" s="232"/>
    </row>
    <row r="38" spans="1:18" ht="13.05" customHeight="1" x14ac:dyDescent="0.3">
      <c r="A38" s="145" t="s">
        <v>847</v>
      </c>
      <c r="B38" s="145"/>
      <c r="C38" s="145"/>
      <c r="D38" s="145"/>
      <c r="E38" s="145"/>
      <c r="F38" s="145"/>
      <c r="G38" s="235"/>
      <c r="H38" s="235"/>
      <c r="I38" s="235"/>
      <c r="J38" s="235"/>
      <c r="K38" s="235"/>
      <c r="L38" s="235"/>
      <c r="M38" s="235"/>
      <c r="N38" s="235"/>
      <c r="O38" s="235"/>
      <c r="P38" s="232"/>
      <c r="Q38" s="232"/>
      <c r="R38" s="232"/>
    </row>
    <row r="39" spans="1:18" ht="13.05" customHeight="1" x14ac:dyDescent="0.3">
      <c r="A39" s="145"/>
      <c r="B39" s="235"/>
      <c r="C39" s="234"/>
      <c r="D39" s="234"/>
      <c r="E39" s="234"/>
      <c r="F39" s="234"/>
      <c r="G39" s="232"/>
      <c r="H39" s="232"/>
      <c r="I39" s="232"/>
      <c r="J39" s="232"/>
      <c r="K39" s="232"/>
      <c r="L39" s="232"/>
      <c r="M39" s="232"/>
      <c r="N39" s="232"/>
      <c r="O39" s="232"/>
      <c r="P39" s="232"/>
      <c r="Q39" s="232"/>
      <c r="R39" s="232"/>
    </row>
    <row r="40" spans="1:18" ht="13.05" customHeight="1" x14ac:dyDescent="0.3">
      <c r="A40" s="236" t="s">
        <v>1250</v>
      </c>
      <c r="B40" s="235"/>
      <c r="C40" s="234"/>
      <c r="D40" s="234"/>
      <c r="E40" s="234"/>
      <c r="F40" s="234"/>
      <c r="G40" s="232"/>
      <c r="H40" s="232"/>
      <c r="I40" s="232"/>
      <c r="J40" s="232"/>
      <c r="K40" s="232"/>
      <c r="L40" s="232"/>
      <c r="M40" s="232"/>
      <c r="N40" s="232"/>
      <c r="O40" s="232"/>
      <c r="P40" s="232"/>
      <c r="Q40" s="232"/>
      <c r="R40" s="232"/>
    </row>
    <row r="41" spans="1:18" ht="13.05" customHeight="1" x14ac:dyDescent="0.3">
      <c r="A41" s="145" t="s">
        <v>1258</v>
      </c>
      <c r="B41" s="145"/>
      <c r="C41" s="145"/>
      <c r="D41" s="234"/>
      <c r="E41" s="234"/>
      <c r="F41" s="234"/>
      <c r="G41" s="235"/>
      <c r="H41" s="235"/>
      <c r="I41" s="235"/>
      <c r="J41" s="232"/>
      <c r="K41" s="232"/>
      <c r="L41" s="232"/>
      <c r="M41" s="232"/>
      <c r="N41" s="232"/>
      <c r="O41" s="232"/>
      <c r="P41" s="232"/>
      <c r="Q41" s="232"/>
      <c r="R41" s="232"/>
    </row>
    <row r="42" spans="1:18" ht="13.05" customHeight="1" x14ac:dyDescent="0.3">
      <c r="A42" s="145" t="s">
        <v>866</v>
      </c>
      <c r="B42" s="145"/>
      <c r="C42" s="145"/>
      <c r="D42" s="145"/>
      <c r="E42" s="145"/>
      <c r="F42" s="145"/>
      <c r="G42" s="145"/>
      <c r="H42" s="145"/>
      <c r="I42" s="145"/>
      <c r="J42" s="232"/>
      <c r="K42" s="232"/>
      <c r="L42" s="232"/>
      <c r="M42" s="232"/>
      <c r="N42" s="232"/>
      <c r="O42" s="232"/>
      <c r="P42" s="232"/>
      <c r="Q42" s="232"/>
      <c r="R42" s="232"/>
    </row>
    <row r="43" spans="1:18" ht="13.05" customHeight="1" x14ac:dyDescent="0.3">
      <c r="A43" s="145" t="s">
        <v>884</v>
      </c>
      <c r="B43" s="145"/>
      <c r="C43" s="145"/>
      <c r="D43" s="235"/>
      <c r="E43" s="235"/>
      <c r="F43" s="235"/>
      <c r="G43" s="235"/>
      <c r="H43" s="235"/>
      <c r="I43" s="235"/>
      <c r="J43" s="232"/>
      <c r="K43" s="232"/>
      <c r="L43" s="232"/>
      <c r="M43" s="232"/>
      <c r="N43" s="232"/>
      <c r="O43" s="232"/>
      <c r="P43" s="232"/>
      <c r="Q43" s="232"/>
      <c r="R43" s="232"/>
    </row>
    <row r="44" spans="1:18" ht="13.05" customHeight="1" x14ac:dyDescent="0.3">
      <c r="A44" s="145" t="s">
        <v>900</v>
      </c>
      <c r="B44" s="145"/>
      <c r="C44" s="145"/>
      <c r="D44" s="235"/>
      <c r="E44" s="235"/>
      <c r="F44" s="235"/>
      <c r="G44" s="235"/>
      <c r="H44" s="235"/>
      <c r="I44" s="235"/>
      <c r="J44" s="232"/>
      <c r="K44" s="232"/>
      <c r="L44" s="232"/>
      <c r="M44" s="232"/>
      <c r="N44" s="232"/>
      <c r="O44" s="232"/>
      <c r="P44" s="232"/>
      <c r="Q44" s="232"/>
      <c r="R44" s="232"/>
    </row>
    <row r="45" spans="1:18" ht="13.05" customHeight="1" x14ac:dyDescent="0.3">
      <c r="A45" s="145" t="s">
        <v>906</v>
      </c>
      <c r="B45" s="145"/>
      <c r="C45" s="145"/>
      <c r="D45" s="235"/>
      <c r="E45" s="235"/>
      <c r="F45" s="235"/>
      <c r="G45" s="235"/>
      <c r="H45" s="235"/>
      <c r="I45" s="235"/>
      <c r="J45" s="232"/>
      <c r="K45" s="232"/>
      <c r="L45" s="232"/>
      <c r="M45" s="232"/>
      <c r="N45" s="232"/>
      <c r="O45" s="232"/>
      <c r="P45" s="232"/>
      <c r="Q45" s="232"/>
      <c r="R45" s="232"/>
    </row>
    <row r="46" spans="1:18" ht="13.05" customHeight="1" x14ac:dyDescent="0.3">
      <c r="A46" s="145" t="s">
        <v>919</v>
      </c>
      <c r="B46" s="145"/>
      <c r="C46" s="145"/>
      <c r="D46" s="145"/>
      <c r="E46" s="145"/>
      <c r="F46" s="235"/>
      <c r="G46" s="235"/>
      <c r="H46" s="235"/>
      <c r="I46" s="235"/>
      <c r="J46" s="232"/>
      <c r="K46" s="232"/>
      <c r="L46" s="232"/>
      <c r="M46" s="232"/>
      <c r="N46" s="232"/>
      <c r="O46" s="232"/>
      <c r="P46" s="232"/>
      <c r="Q46" s="232"/>
      <c r="R46" s="232"/>
    </row>
    <row r="47" spans="1:18" ht="13.05" customHeight="1" x14ac:dyDescent="0.3">
      <c r="A47" s="145" t="s">
        <v>948</v>
      </c>
      <c r="B47" s="145"/>
      <c r="C47" s="145"/>
      <c r="D47" s="145"/>
      <c r="E47" s="145"/>
      <c r="F47" s="145"/>
      <c r="G47" s="145"/>
      <c r="H47" s="145"/>
      <c r="I47" s="145"/>
      <c r="J47" s="232"/>
      <c r="K47" s="232"/>
      <c r="L47" s="232"/>
      <c r="M47" s="232"/>
      <c r="N47" s="232"/>
      <c r="O47" s="232"/>
      <c r="P47" s="232"/>
      <c r="Q47" s="232"/>
      <c r="R47" s="232"/>
    </row>
    <row r="48" spans="1:18" ht="13.05" customHeight="1" x14ac:dyDescent="0.3">
      <c r="A48" s="145" t="s">
        <v>960</v>
      </c>
      <c r="B48" s="145"/>
      <c r="C48" s="145"/>
      <c r="D48" s="235"/>
      <c r="E48" s="235"/>
      <c r="F48" s="235"/>
      <c r="G48" s="235"/>
      <c r="H48" s="235"/>
      <c r="I48" s="235"/>
      <c r="J48" s="232"/>
      <c r="K48" s="232"/>
      <c r="L48" s="232"/>
      <c r="M48" s="232"/>
      <c r="N48" s="232"/>
      <c r="O48" s="232"/>
      <c r="P48" s="232"/>
      <c r="Q48" s="232"/>
      <c r="R48" s="232"/>
    </row>
    <row r="49" spans="1:18" ht="13.05" customHeight="1" x14ac:dyDescent="0.3">
      <c r="A49" s="145" t="s">
        <v>966</v>
      </c>
      <c r="B49" s="145"/>
      <c r="C49" s="145"/>
      <c r="D49" s="235"/>
      <c r="E49" s="235"/>
      <c r="F49" s="235"/>
      <c r="G49" s="235"/>
      <c r="H49" s="235"/>
      <c r="I49" s="235"/>
      <c r="J49" s="232"/>
      <c r="K49" s="232"/>
      <c r="L49" s="232"/>
      <c r="M49" s="232"/>
      <c r="N49" s="232"/>
      <c r="O49" s="232"/>
      <c r="P49" s="232"/>
      <c r="Q49" s="232"/>
      <c r="R49" s="232"/>
    </row>
    <row r="50" spans="1:18" ht="13.05" customHeight="1" x14ac:dyDescent="0.3">
      <c r="A50" s="145" t="s">
        <v>982</v>
      </c>
      <c r="B50" s="145"/>
      <c r="C50" s="145"/>
      <c r="D50" s="235"/>
      <c r="E50" s="235"/>
      <c r="F50" s="235"/>
      <c r="G50" s="235"/>
      <c r="H50" s="235"/>
      <c r="I50" s="235"/>
      <c r="J50" s="232"/>
      <c r="K50" s="232"/>
      <c r="L50" s="232"/>
      <c r="M50" s="232"/>
      <c r="N50" s="232"/>
      <c r="O50" s="232"/>
      <c r="P50" s="232"/>
      <c r="Q50" s="232"/>
      <c r="R50" s="232"/>
    </row>
    <row r="51" spans="1:18" ht="13.05" customHeight="1" x14ac:dyDescent="0.3">
      <c r="A51" s="145" t="s">
        <v>1002</v>
      </c>
      <c r="B51" s="145"/>
      <c r="C51" s="145"/>
      <c r="D51" s="145"/>
      <c r="E51" s="145"/>
      <c r="F51" s="145"/>
      <c r="G51" s="145"/>
      <c r="H51" s="235"/>
      <c r="I51" s="235"/>
      <c r="J51" s="232"/>
      <c r="K51" s="232"/>
      <c r="L51" s="232"/>
      <c r="M51" s="232"/>
      <c r="N51" s="232"/>
      <c r="O51" s="232"/>
      <c r="P51" s="232"/>
      <c r="Q51" s="232"/>
      <c r="R51" s="232"/>
    </row>
    <row r="52" spans="1:18" ht="13.05" customHeight="1" x14ac:dyDescent="0.3">
      <c r="A52" s="145" t="s">
        <v>1012</v>
      </c>
      <c r="B52" s="145"/>
      <c r="C52" s="145"/>
      <c r="D52" s="235"/>
      <c r="E52" s="235"/>
      <c r="F52" s="235"/>
      <c r="G52" s="235"/>
      <c r="H52" s="235"/>
      <c r="I52" s="235"/>
      <c r="J52" s="232"/>
      <c r="K52" s="232"/>
      <c r="L52" s="232"/>
      <c r="M52" s="232"/>
      <c r="N52" s="232"/>
      <c r="O52" s="232"/>
      <c r="P52" s="232"/>
      <c r="Q52" s="232"/>
      <c r="R52" s="232"/>
    </row>
    <row r="53" spans="1:18" ht="13.05" customHeight="1" x14ac:dyDescent="0.3">
      <c r="A53" s="145" t="s">
        <v>1013</v>
      </c>
      <c r="B53" s="145"/>
      <c r="C53" s="145"/>
      <c r="D53" s="235"/>
      <c r="E53" s="235"/>
      <c r="F53" s="235"/>
      <c r="G53" s="235"/>
      <c r="H53" s="235"/>
      <c r="I53" s="235"/>
      <c r="J53" s="232"/>
      <c r="K53" s="232"/>
      <c r="L53" s="232"/>
      <c r="M53" s="232"/>
      <c r="N53" s="232"/>
      <c r="O53" s="232"/>
      <c r="P53" s="232"/>
      <c r="Q53" s="232"/>
      <c r="R53" s="232"/>
    </row>
    <row r="54" spans="1:18" ht="13.05" customHeight="1" x14ac:dyDescent="0.3">
      <c r="A54" s="145" t="s">
        <v>1018</v>
      </c>
      <c r="B54" s="145"/>
      <c r="C54" s="145"/>
      <c r="D54" s="235"/>
      <c r="E54" s="235"/>
      <c r="F54" s="235"/>
      <c r="G54" s="235"/>
      <c r="H54" s="235"/>
      <c r="I54" s="235"/>
      <c r="J54" s="232"/>
      <c r="K54" s="232"/>
      <c r="L54" s="232"/>
      <c r="M54" s="232"/>
      <c r="N54" s="232"/>
      <c r="O54" s="232"/>
      <c r="P54" s="232"/>
      <c r="Q54" s="232"/>
      <c r="R54" s="232"/>
    </row>
    <row r="55" spans="1:18" ht="13.05" customHeight="1" x14ac:dyDescent="0.3">
      <c r="A55" s="145" t="s">
        <v>1025</v>
      </c>
      <c r="B55" s="145"/>
      <c r="C55" s="145"/>
      <c r="D55" s="235"/>
      <c r="E55" s="235"/>
      <c r="F55" s="235"/>
      <c r="G55" s="235"/>
      <c r="H55" s="235"/>
      <c r="I55" s="235"/>
      <c r="J55" s="232"/>
      <c r="K55" s="232"/>
      <c r="L55" s="232"/>
      <c r="M55" s="232"/>
      <c r="N55" s="232"/>
      <c r="O55" s="232"/>
      <c r="P55" s="232"/>
      <c r="Q55" s="232"/>
      <c r="R55" s="232"/>
    </row>
    <row r="56" spans="1:18" ht="13.05" customHeight="1" x14ac:dyDescent="0.3">
      <c r="A56" s="145" t="s">
        <v>1036</v>
      </c>
      <c r="B56" s="145"/>
      <c r="C56" s="145"/>
      <c r="D56" s="235"/>
      <c r="E56" s="235"/>
      <c r="F56" s="235"/>
      <c r="G56" s="235"/>
      <c r="H56" s="235"/>
      <c r="I56" s="235"/>
      <c r="J56" s="232"/>
      <c r="K56" s="232"/>
      <c r="L56" s="232"/>
      <c r="M56" s="232"/>
      <c r="N56" s="232"/>
      <c r="O56" s="232"/>
      <c r="P56" s="232"/>
      <c r="Q56" s="232"/>
      <c r="R56" s="232"/>
    </row>
    <row r="57" spans="1:18" ht="13.05" customHeight="1" x14ac:dyDescent="0.3">
      <c r="A57" s="145" t="s">
        <v>1079</v>
      </c>
      <c r="B57" s="145"/>
      <c r="C57" s="145"/>
      <c r="D57" s="145"/>
      <c r="E57" s="145"/>
      <c r="F57" s="235"/>
      <c r="G57" s="235"/>
      <c r="H57" s="235"/>
      <c r="I57" s="235"/>
      <c r="J57" s="232"/>
      <c r="K57" s="232"/>
      <c r="L57" s="232"/>
      <c r="M57" s="232"/>
      <c r="N57" s="232"/>
      <c r="O57" s="232"/>
      <c r="P57" s="232"/>
      <c r="Q57" s="232"/>
      <c r="R57" s="232"/>
    </row>
    <row r="58" spans="1:18" ht="13.05" customHeight="1" x14ac:dyDescent="0.3">
      <c r="A58" s="145" t="s">
        <v>1080</v>
      </c>
      <c r="B58" s="145"/>
      <c r="C58" s="145"/>
      <c r="D58" s="145"/>
      <c r="E58" s="145"/>
      <c r="F58" s="235"/>
      <c r="G58" s="235"/>
      <c r="H58" s="235"/>
      <c r="I58" s="235"/>
      <c r="J58" s="232"/>
      <c r="K58" s="232"/>
      <c r="L58" s="232"/>
      <c r="M58" s="232"/>
      <c r="N58" s="232"/>
      <c r="O58" s="232"/>
      <c r="P58" s="232"/>
      <c r="Q58" s="232"/>
      <c r="R58" s="232"/>
    </row>
    <row r="59" spans="1:18" ht="13.05" customHeight="1" x14ac:dyDescent="0.3">
      <c r="A59" s="145" t="s">
        <v>1100</v>
      </c>
      <c r="B59" s="145"/>
      <c r="C59" s="145"/>
      <c r="D59" s="145"/>
      <c r="E59" s="145"/>
      <c r="F59" s="235"/>
      <c r="G59" s="235"/>
      <c r="H59" s="235"/>
      <c r="I59" s="235"/>
      <c r="J59" s="232"/>
      <c r="K59" s="232"/>
      <c r="L59" s="232"/>
      <c r="M59" s="232"/>
      <c r="N59" s="232"/>
      <c r="O59" s="232"/>
      <c r="P59" s="232"/>
      <c r="Q59" s="232"/>
      <c r="R59" s="232"/>
    </row>
    <row r="60" spans="1:18" ht="13.05" customHeight="1" x14ac:dyDescent="0.3">
      <c r="A60" s="145" t="s">
        <v>1127</v>
      </c>
      <c r="B60" s="145"/>
      <c r="C60" s="145"/>
      <c r="D60" s="145"/>
      <c r="E60" s="145"/>
      <c r="F60" s="235"/>
      <c r="G60" s="235"/>
      <c r="H60" s="235"/>
      <c r="I60" s="235"/>
      <c r="J60" s="232"/>
      <c r="K60" s="232"/>
      <c r="L60" s="232"/>
      <c r="M60" s="232"/>
      <c r="N60" s="232"/>
      <c r="O60" s="232"/>
      <c r="P60" s="232"/>
      <c r="Q60" s="232"/>
      <c r="R60" s="232"/>
    </row>
    <row r="61" spans="1:18" ht="13.05" customHeight="1" x14ac:dyDescent="0.3">
      <c r="A61" s="145" t="s">
        <v>1259</v>
      </c>
      <c r="B61" s="145"/>
      <c r="C61" s="145"/>
      <c r="D61" s="235"/>
      <c r="E61" s="235"/>
      <c r="F61" s="235"/>
      <c r="G61" s="235"/>
      <c r="H61" s="235"/>
      <c r="I61" s="235"/>
      <c r="J61" s="232"/>
      <c r="K61" s="232"/>
      <c r="L61" s="232"/>
      <c r="M61" s="232"/>
      <c r="N61" s="232"/>
      <c r="O61" s="232"/>
      <c r="P61" s="232"/>
      <c r="Q61" s="232"/>
      <c r="R61" s="232"/>
    </row>
    <row r="62" spans="1:18" ht="13.05" customHeight="1" x14ac:dyDescent="0.3">
      <c r="A62" s="145" t="s">
        <v>1155</v>
      </c>
      <c r="B62" s="145"/>
      <c r="C62" s="145"/>
      <c r="D62" s="235"/>
      <c r="E62" s="235"/>
      <c r="F62" s="235"/>
      <c r="G62" s="235"/>
      <c r="H62" s="235"/>
      <c r="I62" s="235"/>
      <c r="J62" s="232"/>
      <c r="K62" s="232"/>
      <c r="L62" s="232"/>
      <c r="M62" s="232"/>
      <c r="N62" s="232"/>
      <c r="O62" s="232"/>
      <c r="P62" s="232"/>
      <c r="Q62" s="232"/>
      <c r="R62" s="232"/>
    </row>
    <row r="63" spans="1:18" ht="13.05" customHeight="1" x14ac:dyDescent="0.3">
      <c r="A63" s="145" t="s">
        <v>1162</v>
      </c>
      <c r="B63" s="145"/>
      <c r="C63" s="145"/>
      <c r="D63" s="235"/>
      <c r="E63" s="235"/>
      <c r="F63" s="235"/>
      <c r="G63" s="235"/>
      <c r="H63" s="235"/>
      <c r="I63" s="235"/>
      <c r="J63" s="232"/>
      <c r="K63" s="232"/>
      <c r="L63" s="232"/>
      <c r="M63" s="232"/>
      <c r="N63" s="232"/>
      <c r="O63" s="232"/>
      <c r="P63" s="232"/>
      <c r="Q63" s="232"/>
      <c r="R63" s="232"/>
    </row>
    <row r="64" spans="1:18" ht="13.05" customHeight="1" x14ac:dyDescent="0.3">
      <c r="A64" s="145"/>
      <c r="B64" s="232"/>
      <c r="C64" s="232"/>
      <c r="D64" s="232"/>
      <c r="E64" s="232"/>
      <c r="F64" s="232"/>
      <c r="G64" s="232"/>
      <c r="H64" s="232"/>
      <c r="I64" s="232"/>
      <c r="J64" s="232"/>
      <c r="K64" s="232"/>
      <c r="L64" s="232"/>
      <c r="M64" s="232"/>
      <c r="N64" s="232"/>
      <c r="O64" s="232"/>
      <c r="P64" s="232"/>
      <c r="Q64" s="232"/>
      <c r="R64" s="232"/>
    </row>
    <row r="65" spans="1:18" ht="13.05" customHeight="1" x14ac:dyDescent="0.3">
      <c r="A65" s="236" t="s">
        <v>1248</v>
      </c>
      <c r="B65" s="232"/>
      <c r="C65" s="232"/>
      <c r="D65" s="232"/>
      <c r="E65" s="232"/>
      <c r="F65" s="232"/>
      <c r="G65" s="232"/>
      <c r="H65" s="232"/>
      <c r="I65" s="232"/>
      <c r="J65" s="232"/>
      <c r="K65" s="232"/>
      <c r="L65" s="232"/>
      <c r="M65" s="232"/>
      <c r="N65" s="232"/>
      <c r="O65" s="232"/>
      <c r="P65" s="232"/>
      <c r="Q65" s="232"/>
      <c r="R65" s="232"/>
    </row>
    <row r="66" spans="1:18" ht="13.05" customHeight="1" x14ac:dyDescent="0.3">
      <c r="A66" s="145" t="s">
        <v>1247</v>
      </c>
      <c r="B66" s="145"/>
      <c r="C66" s="145"/>
      <c r="D66" s="145"/>
      <c r="E66" s="232"/>
      <c r="F66" s="232"/>
      <c r="G66" s="232"/>
      <c r="H66" s="232"/>
      <c r="I66" s="232"/>
      <c r="J66" s="232"/>
      <c r="K66" s="232"/>
      <c r="L66" s="232"/>
      <c r="M66" s="232"/>
      <c r="N66" s="232"/>
      <c r="O66" s="232"/>
      <c r="P66" s="232"/>
      <c r="Q66" s="232"/>
      <c r="R66" s="232"/>
    </row>
    <row r="67" spans="1:18" ht="13.05" customHeight="1" x14ac:dyDescent="0.3">
      <c r="A67" s="145"/>
      <c r="B67" s="232"/>
      <c r="C67" s="232"/>
      <c r="D67" s="232"/>
      <c r="E67" s="232"/>
      <c r="F67" s="232"/>
      <c r="G67" s="232"/>
      <c r="H67" s="232"/>
      <c r="I67" s="232"/>
      <c r="J67" s="232"/>
      <c r="K67" s="232"/>
      <c r="L67" s="232"/>
      <c r="M67" s="232"/>
      <c r="N67" s="232"/>
      <c r="O67" s="232"/>
      <c r="P67" s="232"/>
      <c r="Q67" s="232"/>
      <c r="R67" s="232"/>
    </row>
    <row r="68" spans="1:18" ht="13.05" customHeight="1" x14ac:dyDescent="0.3">
      <c r="A68" s="236" t="s">
        <v>1254</v>
      </c>
      <c r="B68" s="232"/>
      <c r="C68" s="232"/>
      <c r="D68" s="232"/>
      <c r="E68" s="232"/>
      <c r="F68" s="232"/>
      <c r="G68" s="232"/>
      <c r="H68" s="232"/>
      <c r="I68" s="232"/>
      <c r="J68" s="232"/>
      <c r="K68" s="232"/>
      <c r="L68" s="232"/>
      <c r="M68" s="232"/>
      <c r="N68" s="232"/>
      <c r="O68" s="232"/>
      <c r="P68" s="232"/>
      <c r="Q68" s="232"/>
      <c r="R68" s="232"/>
    </row>
    <row r="69" spans="1:18" ht="13.05" customHeight="1" x14ac:dyDescent="0.3">
      <c r="A69" s="145" t="s">
        <v>1201</v>
      </c>
      <c r="B69" s="145"/>
      <c r="C69" s="145"/>
      <c r="D69" s="145"/>
      <c r="E69" s="145"/>
      <c r="F69" s="232"/>
      <c r="G69" s="232"/>
      <c r="H69" s="232"/>
      <c r="I69" s="232"/>
      <c r="J69" s="232"/>
      <c r="K69" s="232"/>
      <c r="L69" s="232"/>
      <c r="M69" s="232"/>
      <c r="N69" s="232"/>
      <c r="O69" s="232"/>
      <c r="P69" s="232"/>
      <c r="Q69" s="232"/>
      <c r="R69" s="232"/>
    </row>
    <row r="70" spans="1:18" ht="13.05" customHeight="1" x14ac:dyDescent="0.3">
      <c r="A70" s="145" t="s">
        <v>1255</v>
      </c>
      <c r="B70" s="145"/>
      <c r="C70" s="145"/>
      <c r="D70" s="235"/>
      <c r="E70" s="235"/>
      <c r="F70" s="232"/>
      <c r="G70" s="232"/>
      <c r="H70" s="232"/>
      <c r="I70" s="232"/>
      <c r="J70" s="232"/>
      <c r="K70" s="232"/>
      <c r="L70" s="232"/>
      <c r="M70" s="232"/>
      <c r="N70" s="232"/>
      <c r="O70" s="232"/>
      <c r="P70" s="232"/>
      <c r="Q70" s="232"/>
      <c r="R70" s="232"/>
    </row>
    <row r="71" spans="1:18" ht="13.05" customHeight="1" x14ac:dyDescent="0.3">
      <c r="A71" s="145"/>
      <c r="B71" s="232"/>
      <c r="C71" s="232"/>
      <c r="D71" s="232"/>
      <c r="E71" s="232"/>
      <c r="F71" s="232"/>
      <c r="G71" s="232"/>
      <c r="H71" s="232"/>
      <c r="I71" s="232"/>
      <c r="J71" s="232"/>
      <c r="K71" s="232"/>
      <c r="L71" s="232"/>
      <c r="M71" s="232"/>
      <c r="N71" s="232"/>
      <c r="O71" s="232"/>
      <c r="P71" s="232"/>
      <c r="Q71" s="232"/>
      <c r="R71" s="232"/>
    </row>
    <row r="72" spans="1:18" ht="13.05" customHeight="1" x14ac:dyDescent="0.3">
      <c r="A72" s="236" t="s">
        <v>1246</v>
      </c>
      <c r="B72" s="232"/>
      <c r="C72" s="232"/>
      <c r="D72" s="232"/>
      <c r="E72" s="232"/>
      <c r="F72" s="232"/>
      <c r="G72" s="232"/>
      <c r="H72" s="232"/>
      <c r="I72" s="232"/>
      <c r="J72" s="232"/>
      <c r="K72" s="232"/>
      <c r="L72" s="232"/>
      <c r="M72" s="232"/>
      <c r="N72" s="232"/>
      <c r="O72" s="232"/>
      <c r="P72" s="232"/>
      <c r="Q72" s="232"/>
      <c r="R72" s="232"/>
    </row>
    <row r="73" spans="1:18" ht="13.05" customHeight="1" x14ac:dyDescent="0.3">
      <c r="A73" s="145" t="s">
        <v>1220</v>
      </c>
      <c r="B73" s="145"/>
      <c r="C73" s="145"/>
      <c r="D73" s="145"/>
      <c r="E73" s="145"/>
      <c r="F73" s="232"/>
      <c r="G73" s="232"/>
      <c r="H73" s="232"/>
      <c r="I73" s="232"/>
      <c r="J73" s="232"/>
      <c r="K73" s="232"/>
      <c r="L73" s="232"/>
      <c r="M73" s="232"/>
      <c r="N73" s="232"/>
      <c r="O73" s="232"/>
      <c r="P73" s="232"/>
      <c r="Q73" s="232"/>
      <c r="R73" s="232"/>
    </row>
    <row r="74" spans="1:18" ht="13.05" customHeight="1" x14ac:dyDescent="0.3">
      <c r="A74" s="145" t="s">
        <v>1224</v>
      </c>
      <c r="B74" s="62"/>
      <c r="C74" s="62"/>
      <c r="D74" s="62"/>
      <c r="E74" s="62"/>
      <c r="F74" s="232"/>
      <c r="G74" s="232"/>
      <c r="H74" s="232"/>
      <c r="I74" s="232"/>
      <c r="J74" s="232"/>
      <c r="K74" s="232"/>
      <c r="L74" s="232"/>
      <c r="M74" s="232"/>
      <c r="N74" s="232"/>
      <c r="O74" s="232"/>
      <c r="P74" s="232"/>
      <c r="Q74" s="232"/>
      <c r="R74" s="232"/>
    </row>
    <row r="75" spans="1:18" ht="13.05" customHeight="1" x14ac:dyDescent="0.3">
      <c r="A75" s="233"/>
      <c r="B75" s="232"/>
      <c r="C75" s="232"/>
      <c r="D75" s="232"/>
      <c r="E75" s="232"/>
      <c r="F75" s="232"/>
      <c r="G75" s="232"/>
      <c r="H75" s="232"/>
      <c r="I75" s="232"/>
      <c r="J75" s="232"/>
      <c r="K75" s="232"/>
      <c r="L75" s="232"/>
      <c r="M75" s="232"/>
      <c r="N75" s="232"/>
      <c r="O75" s="232"/>
      <c r="P75" s="232"/>
      <c r="Q75" s="232"/>
      <c r="R75" s="232"/>
    </row>
    <row r="76" spans="1:18" ht="13.05" customHeight="1" x14ac:dyDescent="0.3">
      <c r="A76" s="233"/>
      <c r="B76" s="232"/>
      <c r="C76" s="232"/>
      <c r="D76" s="232"/>
      <c r="E76" s="232"/>
      <c r="F76" s="232"/>
      <c r="G76" s="232"/>
      <c r="H76" s="232"/>
      <c r="I76" s="232"/>
      <c r="J76" s="232"/>
      <c r="K76" s="232"/>
      <c r="L76" s="232"/>
      <c r="M76" s="232"/>
      <c r="N76" s="232"/>
      <c r="O76" s="232"/>
      <c r="P76" s="232"/>
      <c r="Q76" s="232"/>
      <c r="R76" s="232"/>
    </row>
    <row r="77" spans="1:18" ht="13.05" customHeight="1" x14ac:dyDescent="0.3">
      <c r="A77" s="233"/>
      <c r="B77" s="232"/>
      <c r="C77" s="232"/>
      <c r="D77" s="232"/>
      <c r="E77" s="232"/>
      <c r="F77" s="232"/>
      <c r="G77" s="232"/>
      <c r="H77" s="232"/>
      <c r="I77" s="232"/>
      <c r="J77" s="232"/>
      <c r="K77" s="232"/>
      <c r="L77" s="232"/>
      <c r="M77" s="232"/>
      <c r="N77" s="232"/>
      <c r="O77" s="232"/>
      <c r="P77" s="232"/>
      <c r="Q77" s="232"/>
      <c r="R77" s="232"/>
    </row>
    <row r="78" spans="1:18" ht="13.05" customHeight="1" x14ac:dyDescent="0.3">
      <c r="A78" s="233"/>
      <c r="B78" s="232"/>
      <c r="C78" s="232"/>
      <c r="D78" s="232"/>
      <c r="E78" s="232"/>
      <c r="F78" s="232"/>
      <c r="G78" s="232"/>
      <c r="H78" s="232"/>
      <c r="I78" s="232"/>
      <c r="J78" s="232"/>
      <c r="K78" s="232"/>
      <c r="L78" s="232"/>
      <c r="M78" s="232"/>
      <c r="N78" s="232"/>
      <c r="O78" s="232"/>
      <c r="P78" s="232"/>
      <c r="Q78" s="232"/>
      <c r="R78" s="232"/>
    </row>
    <row r="79" spans="1:18" ht="13.05" customHeight="1" x14ac:dyDescent="0.3">
      <c r="A79" s="233"/>
      <c r="B79" s="232"/>
      <c r="C79" s="232"/>
      <c r="D79" s="232"/>
      <c r="E79" s="232"/>
      <c r="F79" s="232"/>
      <c r="G79" s="232"/>
      <c r="H79" s="232"/>
      <c r="I79" s="232"/>
      <c r="J79" s="232"/>
      <c r="K79" s="232"/>
      <c r="L79" s="232"/>
      <c r="M79" s="232"/>
      <c r="N79" s="232"/>
      <c r="O79" s="232"/>
      <c r="P79" s="232"/>
      <c r="Q79" s="232"/>
      <c r="R79" s="232"/>
    </row>
    <row r="80" spans="1:18" x14ac:dyDescent="0.3">
      <c r="A80" s="233"/>
      <c r="B80" s="232"/>
      <c r="C80" s="232"/>
      <c r="D80" s="232"/>
      <c r="E80" s="232"/>
      <c r="F80" s="232"/>
      <c r="G80" s="232"/>
      <c r="H80" s="232"/>
      <c r="I80" s="232"/>
      <c r="J80" s="232"/>
      <c r="K80" s="232"/>
      <c r="L80" s="232"/>
      <c r="M80" s="232"/>
      <c r="N80" s="232"/>
      <c r="O80" s="232"/>
      <c r="P80" s="232"/>
      <c r="Q80" s="232"/>
      <c r="R80" s="232"/>
    </row>
    <row r="81" spans="1:18" x14ac:dyDescent="0.3">
      <c r="A81" s="233"/>
      <c r="B81" s="232"/>
      <c r="C81" s="232"/>
      <c r="D81" s="232"/>
      <c r="E81" s="232"/>
      <c r="F81" s="232"/>
      <c r="G81" s="232"/>
      <c r="H81" s="232"/>
      <c r="I81" s="232"/>
      <c r="J81" s="232"/>
      <c r="K81" s="232"/>
      <c r="L81" s="232"/>
      <c r="M81" s="232"/>
      <c r="N81" s="232"/>
      <c r="O81" s="232"/>
      <c r="P81" s="232"/>
      <c r="Q81" s="232"/>
      <c r="R81" s="232"/>
    </row>
    <row r="82" spans="1:18" x14ac:dyDescent="0.3">
      <c r="A82" s="145"/>
    </row>
  </sheetData>
  <hyperlinks>
    <hyperlink ref="A9:F9" location="Índice!A1" display="Tabela 4 - Evolução do ativo agregado, por dimensão e origem/forma de representação legal, a 31 de dezembro (2014-2017)"/>
    <hyperlink ref="A12:F12" location="Índice!A1" display="Tabela 5 - Evolução do número de empregados, a 31 de dezembro (2014-2017)"/>
    <hyperlink ref="A13:F13" location="Índice!A1" display="Tabela 6 - Evolução do número de empregados afetos à atividade doméstica, por dimensão, a 31 de dezembro (2014-2017)"/>
    <hyperlink ref="A14:F14" location="Índice!A1" display="Tabela 7 - Evolução do número de empregados afetos à atividade doméstica, por origem / forma de representação legal, a 31 de dezembro (2014-2017)"/>
    <hyperlink ref="A15:O15" location="Índice!A1" display="Tabela 13 -Caracterização dos empregados afetos à atividade doméstica, por dimensão e origem/forma de representação legal, a 31 de dezembro de 2017"/>
    <hyperlink ref="A16:I16" location="Índice!A1" display="Tabela 14 -Evolução do número de empregados afetos à atividade doméstica, a 31 de dezembro (2014 - 2017)"/>
    <hyperlink ref="A17:M17" location="Índice!A1" display="Tabela 8 - Distribuição dos recursos humanos, por género e função, pela dimensão das instituições financeiras associadas, a 31 de dezembro (2014-2017)"/>
    <hyperlink ref="A18:M18" location="Índice!A1" display="Tabela 9 - Distribuição dos recursos humanos, por género e função, pela origem / forma de representação legal das instituições financeiras associadas, a 31 de dezembro (2014-2017)"/>
    <hyperlink ref="A19:F19" location="Índice!A1" display="Tabela 10 - Evolução da idade média dos empregados afetos à atividade doméstica, por dimensão e origem / forma de representação legal, a 31 de dezembro (2014-2017)"/>
    <hyperlink ref="A74:E74" location="Índice!A1" display="Tabela 58 - Evolução da demonstração dos resultados consolidada relativa à atividade internacional (2014-2017)"/>
    <hyperlink ref="A73:D73" location="Índice!A1" display="Tabela 57 - Evolução do balanço consolidado relativo à atividade internacional, a 31 de dezembro (2014-2017)"/>
    <hyperlink ref="A70:B70" location="Índice!A1" display="Tabela 56 - Outros Indicadores de Eficiência, a 31 de dezembro (2014-2017)"/>
    <hyperlink ref="A69:B69" location="Índice!A1" display="Tabela 41 - Composição e evolução da estrutura de capitais próprios, a 31 de dezembro (2014-2017)"/>
    <hyperlink ref="A66:C66" location="Índice!A1" display="Tabela 55 - Adequação dos fundos próprios, a 31 de dezembro (2016-2017)"/>
    <hyperlink ref="A20:F20" location="Índice!A1" display="Tabela 11 - Evolução da antiguidade média dos empregados afetos à atividade doméstica, por dimensão e origem / forma de representação legal, a 31 de dezembro (2014-2017)"/>
    <hyperlink ref="A21:E21" location="Índice!A1" display="Tabela 12 - Distribuição dos recursos humanos, por género, pelos regimes de horário adoptados na atividade doméstica, a 31 de dezembro de 2017"/>
    <hyperlink ref="A22:F22" location="Índice!A1" display="Tabela 15 -Evolução da formação nas instituições financeiras associadas (2014 - 2017)"/>
    <hyperlink ref="A23:J23" location="Índice!A1" display="Tabela 16 - Evolução da tipologia de participações, ações de formação e  número de empregados, a 31 de dezembro (2014-2017)"/>
    <hyperlink ref="A24:F24" location="Índice!A1" display="Tabela 17 - Evolução dos gastos com atividades de formação (2014-2017)"/>
    <hyperlink ref="A27:F27" location="Índice!A1" display="Tabela 18 - Evolução do número de balcões, a 31 de dezembro (2014-2017)"/>
    <hyperlink ref="A28:F28" location="Índice!A1" display="Tabela 19 - Evolução do número de balcões em Portugal, por dimensão, a 31 de dezembro (2014-2017)"/>
    <hyperlink ref="A29:F29" location="Índice!A1" display="Tabela 20 - Evolução do número de balcões em Portugal, por origem/forma de representação legal, a 31 de dezembro (2014-2017)"/>
    <hyperlink ref="A30:F30" location="Índice!A1" display="Tabela 21 - Evolução de promotores externos em Portugal, por tipologia, a 31 de dezembro (2014-2017)"/>
    <hyperlink ref="A31:O31" location="Índice!A1" display="Tabela 22 - Número de balcões por distrito, por dimensão origem/forma de representação legal, a 31 de dezembro de 2017 (1)"/>
    <hyperlink ref="A32:I32" location="Índice!A1" display="Tabela 23 - Evolução do número de balcões por distrito, a 31 de dezembro (2014-2017) "/>
    <hyperlink ref="A33:H33" location="Índice!A1" display="Tabela 24 - Evolução do número de habitantes por balcão, por distrito, a 31 de dezembro (2014-2017) (1) "/>
    <hyperlink ref="A34:J34" location="Índice!A1" display="Tabela 25 - Evolução e distribuição geográfica do número de sucursais e escritórios de representação no exterior, a 31 de dezembro (2014-2017)"/>
    <hyperlink ref="A35:E35" location="Índice!A1" display="Tabela 26 - Evolução da representatividade das instituições financeiras associadas no total das sucursais e representações no exterior, por dimensão e origem/forma de representação legal, a 31 de dezembro (2014-2017)"/>
    <hyperlink ref="A36:F36" location="Índice!A1" display="Tabela 27 - Evolução  do número de ATMs das instituições financeiras associadas e da rede Multibanco, a 31 de dezembro (2014-2017)"/>
    <hyperlink ref="A37:F37" location="Índice!A1" display="Tabela 28 - Evolução  do número de utilizadores de homebanking, a 31 de dezembro (2014-2017)"/>
    <hyperlink ref="A38:F38" location="Índice!A1" display="Tabela 28 - Evolução  do número de utilizadores de homebanking, a 31 de dezembro (2014-2017)"/>
    <hyperlink ref="A41:B41" location="Índice!A1" display="Tabela 29 - Composição e evolução da estrutura do ativo agregado, a 31 de dezembro (2014-2017)"/>
    <hyperlink ref="A42:B42" location="Índice!A1" display="Tabela 29 - Composição e evolução da estrutura do ativo agregado, a 31 de dezembro (2014-2017)"/>
    <hyperlink ref="A43:C43" location="Índice!A1" display="Tabela 32 - Composição dos empréstimos a clientes e imparidades, por contraparte, a 31 de dezembro de 2018"/>
    <hyperlink ref="A44:C44" location="Índice!A1" display="Tabela 32 - Composição dos empréstimos a clientes e imparidades, por contraparte, a 31 de dezembro de 2018"/>
    <hyperlink ref="A45:C45" location="Índice!A1" display="Tabela 32 - Composição dos empréstimos a clientes e imparidades, por contraparte, a 31 de dezembro de 2018"/>
    <hyperlink ref="A46:E46" location="Índice!A1" display="Tabela 30 - Composição e evolução do crédito bruto a clientes, por natureza, a 31 de dezembro (2016-2017)"/>
    <hyperlink ref="A47:E47" location="Índice!A1" display="Tabela 31 - Composição e evolução do crédito bruto a clientes, por destinatário, a 31 de dezembro (2016-2017)"/>
    <hyperlink ref="A48:C48" location="Índice!A1" display="Tabela 31 - Composição e evolução do crédito bruto a clientes, por destinatário, a 31 de dezembro (2016-2017)"/>
    <hyperlink ref="A49:C49" location="Índice!A1" display="Tabela 31 - Composição e evolução do crédito bruto a clientes, por destinatário, a 31 de dezembro (2016-2017)"/>
    <hyperlink ref="A50:B50" location="Índice!A1" display="Tabela 29 - Composição e evolução da estrutura do ativo agregado, a 31 de dezembro (2014-2017)"/>
    <hyperlink ref="A51:B51" location="Índice!A1" display="Tabela 29 - Composição e evolução da estrutura do ativo agregado, a 31 de dezembro (2014-2017)"/>
    <hyperlink ref="A52:C52" location="Índice!A1" display="Tabela 31 - Composição e evolução do crédito bruto a clientes, por destinatário, a 31 de dezembro (2016-2017)"/>
    <hyperlink ref="A53:C53" location="Índice!A1" display="Tabela 31 - Composição e evolução do crédito bruto a clientes, por destinatário, a 31 de dezembro (2016-2017)"/>
    <hyperlink ref="A54:C54" location="Índice!A1" display="Tabela 31 - Composição e evolução do crédito bruto a clientes, por destinatário, a 31 de dezembro (2016-2017)"/>
    <hyperlink ref="A55:C55" location="Índice!A1" display="Tabela 40 - Títulos de dívida emitidos, a 31 de dezembro de 2018 e 2019"/>
    <hyperlink ref="A56:C56" location="Índice!A1" display="Tabela 40 - Títulos de dívida emitidos, a 31 de dezembro de 2018 e 2019"/>
    <hyperlink ref="A57:E57" location="Índice!A1" display="Tabela 51 - Demonstração de resultados agregada, para efeitos de comparabilidade entre 2016 e 2017, das 25 instituições que compõem a amostra"/>
    <hyperlink ref="A58:E58" location="Índice!A1" display="Tabela 44 - Decomposição da margem financeira agregada (2016-2017)"/>
    <hyperlink ref="A59:E59" location="Índice!A1" display="Tabela 44 - Decomposição da margem financeira agregada (2016-2017)"/>
    <hyperlink ref="A60:E60" location="Índice!A1" display="Tabela 44 - Decomposição da margem financeira agregada (2016-2017)"/>
    <hyperlink ref="A61:C61"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 ref="A62:C62" location="Índice!A1" display="Tabela 53 - Aproximação ao montante de derramas, tributações autónomas e imposto sobre o rendimento suportado no estrangeiro (2016-2017)"/>
    <hyperlink ref="A63:C63" location="Índice!A1" display="Tabela 54 - Carga fiscal e parafiscal (2016-2017)"/>
    <hyperlink ref="A6" location="'Table 1'!A1" display="Table 1 - Representativity of the APB members in the Portuguese banking system by origin / type of legal structure, as at 31 December (2017-2019)"/>
    <hyperlink ref="A7" location="'Table 2'!A1" display="Table 2 - Characterisation of member institutions, as at 31 December 2019"/>
    <hyperlink ref="A8" location="'Table 3'!A1" display="Table 3 - Aggregate assets and national GDP (2016-2019)"/>
    <hyperlink ref="A9" location="'Table 4'!A1" display="Table 4 - Aggregate assets by size and origin / type of legal structure, as at 31 December (2016-2019)"/>
    <hyperlink ref="A12" location="'Table 5'!A1" display="Table 5 - Number of employees as at 31 December (2016-2019)"/>
    <hyperlink ref="A13" location="'Table 6'!A1" display="Table 6 - Number of employees in domestic activity by size as at 31 December (2016-2019)"/>
    <hyperlink ref="A14" location="'Table 7'!A1" display="Table 7 - Number of employees in domestic activity by origin / type of legal structure, as at 31 December (2016-2019)"/>
    <hyperlink ref="A15" location="'Table 8'!A1" display="Table 8 - Characterisation of employees in domestic activity by size and origin / type of legal structure, as at 31 December 2019"/>
    <hyperlink ref="A16" location="'Table 9'!A1" display="Table 9 -Characterisation of employees in domestic activity as at 31 December (2016-2019)"/>
    <hyperlink ref="A17" location="'Table 10'!A1" display="Table 10 - Employees by gender and position by size of member institutions, as at 31 December (2016-2019)"/>
    <hyperlink ref="A18" location="'Table 11'!A1" display="Table 11 - Employees by gender and position by type of legal structure of member institutions, as at 31 December (2016-2019)"/>
    <hyperlink ref="A19" location="'Table 12'!A1" display="Table 12 - Average age of the employees in domestic activity by size and origin / type of legal structure, as at 31 December (2016-2019)"/>
    <hyperlink ref="A20" location="'Table 13'!A1" display="Table 13 - Average years of service of the employees in domestic activity by size and origin / type of legal structure, as at 31 December (2016-2019)"/>
    <hyperlink ref="A21" location="'Table 14'!A1" display="Table 14 - Employees by gender and type of work arrangement in domestic activity, as at 31 December 2019"/>
    <hyperlink ref="A22" location="'Table 15'!A1" display="Table 15 - Training at member institutions (2016-2019)"/>
    <hyperlink ref="A23" location="'Table 16'!A1" display="Table 16 - Type of participation, training courses and corresponding methods, as at 31 December (2016-2019)"/>
    <hyperlink ref="A24" location="'Table 17'!A1" display="Table 17 - Costs on training (2016-2019)"/>
    <hyperlink ref="A27" location="'Table 18'!A1" display="Table 18 - Number of branches, as at 31 December (2016-2019)"/>
    <hyperlink ref="A28" location="'Table 19'!A1" display="Table 19 - Number of branches in Portugal, by size, as at 31 December (2016-2019)"/>
    <hyperlink ref="A29" location="'Table 20'!A1" display="Table 20 - Number of branches in Portugal, by origin / type of legal structure, as at 31 December (2016-2019)"/>
    <hyperlink ref="A30" location="'Table 21'!A1" display="Table 21 - Number of external promotors in Portugal, by type, as at 31 December (2016-2019)"/>
    <hyperlink ref="A31" location="'Table 22'!A1" display="Table 22 - Number of branches per district, by size and by origin / type of legal structure, as at 31 December 2019"/>
    <hyperlink ref="A32" location="'Table 23'!A1" display="Table 23 - Number of branches, per district, as at 31 December (2016-2019) "/>
    <hyperlink ref="A33" location="'Table 24'!A1" display="Table 24 - Number of inhabitants per branch, per district, as at 31 December (2016-2019)"/>
    <hyperlink ref="A34" location="'Table 25'!A1" display="Table 25 - Number and geographical distribution of branch offices and representative offices abroad, as at 31 December(2016-2019)"/>
    <hyperlink ref="A35" location="'Table 26'!A1" display="Table 26 - Branch offices and representative offices abroa, by size and by origin / type of legal form, as at 31 December (2016-2019)"/>
    <hyperlink ref="A36" location="'Table 27'!A1" display="Table 27 - Number of Members Institutions ATMs, including those belonging to the Multibanco network, as at 31 December (2016-2019)"/>
    <hyperlink ref="A37" location="'Table 28'!A1" display="Table 28 - Number of users of homebanking, as at 31 December (2016-2019)"/>
    <hyperlink ref="A38" location="'Table 29'!A1" display="Table 29 - Number of active bank accounts, credit and debit cards and POS as at 31 December (2016-2019)"/>
    <hyperlink ref="A41" location="'Table 30'!A1" display="Tabela 30 - Evolution of aggregate assets structure, as at 31 December 2018 and 2019"/>
    <hyperlink ref="A42" location="'Table 31'!A1" display="Table 31 - Composition of financial assets structure, as at 31 December 2018 and 2019"/>
    <hyperlink ref="A43" location="'Table 32'!A1" display="Table 32 - Loans and advances and impairment, by borrower, as at 31 December 2018 and 2019"/>
    <hyperlink ref="A44" location="'Table 33'!A1" display="Table 33 - Loand and advances to customers, by borrower, as at 31 December 2018 and 2019"/>
    <hyperlink ref="A45" location="'Table 34'!A1" display="Table 34 - Loans and impairment, by product, as at 31 December 2018 and 2019"/>
    <hyperlink ref="A46" location="'Table 35'!A1" display="Table 35 - Loans and advances to non-financial companies, by sector of activity, as at 31 December 2018 and 2019"/>
    <hyperlink ref="A47" location="'Table 36'!A1" display="Table 36 - Asset quality, as at 31 December 2018 and 2019"/>
    <hyperlink ref="A48" location="'Table 37'!A1" display="Table 37 -Debt securities, as at 31 December 2018 and 2019"/>
    <hyperlink ref="A49" location="'Table 38'!A1" display="Table 38 - Other assets, as at 31 December 2018 and 2019"/>
    <hyperlink ref="A50" location="'Table 39'!A1" display="Table 39 - Evolution of liabilities and equity, as at 31 December 2018 and 2019"/>
    <hyperlink ref="A51" location="'Table 40'!A1" display="Table 40 - Financial liabilities, as at 31 December 2018 and 2019"/>
    <hyperlink ref="A52" location="'Table 41'!A1" display="Table 41 - Deposits, as at 31 December 2018 and 2019"/>
    <hyperlink ref="A53" location="'Table 42'!A1" display="Table 42 - Deposits from costumers, as at 31 December 2018 and 2019"/>
    <hyperlink ref="A54" location="'Table 43'!A1" display="Table 43 - Deposits by product, as at 31 December 2018 and 2019"/>
    <hyperlink ref="A55" location="'Table 44'!A1" display="Table 44 - Debt securities issued, as at 31 December 2018 and 2019"/>
    <hyperlink ref="A56" location="'Table 45'!A1" display="Table 45 - Other liabilities, as at 31 December 2018 and 2019"/>
    <hyperlink ref="A57" location="'Table 46'!A1" display="Table 46 - Aggregate income statement, as at 31 December 2018 and 2019"/>
    <hyperlink ref="A58" location="'Table 47'!A1" display="Table 47 - Net interest income, as at 31 December 2018 and 2019"/>
    <hyperlink ref="A59" location="'Table 48'!A1" display="Table 48 - Net results from fees and commissions, as at 31 December 2018 and 2019"/>
    <hyperlink ref="A60" location="'Table 49'!A1" display="Table 49 - Net results from financial operations, as at 31 December 2018 and 2019"/>
    <hyperlink ref="A61" location="'Table 50'!A1" display="Table 50 - Approximate total amount of tax payable to the State in terms of corporate tax in 2018 and 2019. It is based on estimate figures for the tax base, which were calculated from the net income before tax and changes in equity recognized in reserves"/>
    <hyperlink ref="A62" location="'Table 51'!A1" display="Table 51 - Approximate local taxes, autonomous taxation and income tax levied in foreign countries, as at 31 December 2018 and 2019"/>
    <hyperlink ref="A63" location="'Table 52'!A1" display="Table 52 - Tax and parafiscal burden "/>
    <hyperlink ref="A66" location="'Table 53'!A1" display="Table 53 - Capital adequacy, as at 31 December 2018 and 2019"/>
    <hyperlink ref="A69" location="'Table 54'!A1" display="Table 54 - Operating costs, operating income and cost-to-income, as at 31 December 2018 and 2019"/>
    <hyperlink ref="A70" location="'Table 55'!A1" display="Table 55 - Other productivity indicators, as at 31 December 2018 and 2019"/>
    <hyperlink ref="A73" location="'Table 56'!A1" display="Table 56 - Consolidated balance sheet regarding international business activity, as at 31 December 2018 and 2019"/>
    <hyperlink ref="A74" location="'Table 57'!A1" display="Table 57 - Consolidated income statement – international business activity, as at 31 December 2018 and 2019"/>
  </hyperlinks>
  <pageMargins left="0.23622047244094491" right="0.19685039370078741" top="0.39370078740157483" bottom="0.31496062992125984" header="0.31496062992125984" footer="0.23622047244094491"/>
  <pageSetup paperSize="9" scale="6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A2" sqref="A2:I2"/>
    </sheetView>
  </sheetViews>
  <sheetFormatPr defaultColWidth="9.21875" defaultRowHeight="14.4" x14ac:dyDescent="0.3"/>
  <cols>
    <col min="1" max="1" width="31" style="2" customWidth="1"/>
    <col min="2" max="5" width="10.77734375" style="2" customWidth="1"/>
    <col min="6" max="16384" width="9.21875" style="2"/>
  </cols>
  <sheetData>
    <row r="1" spans="1:9" s="32" customFormat="1" ht="13.05" customHeight="1" x14ac:dyDescent="0.3"/>
    <row r="2" spans="1:9" s="32" customFormat="1" ht="13.05" customHeight="1" x14ac:dyDescent="0.3">
      <c r="A2" s="579" t="s">
        <v>1245</v>
      </c>
      <c r="B2" s="579"/>
      <c r="C2" s="579"/>
      <c r="D2" s="579"/>
      <c r="E2" s="579"/>
      <c r="F2" s="579"/>
      <c r="G2" s="579"/>
      <c r="H2" s="579"/>
      <c r="I2" s="579"/>
    </row>
    <row r="3" spans="1:9" s="32" customFormat="1" ht="13.05" customHeight="1" x14ac:dyDescent="0.3"/>
    <row r="4" spans="1:9" s="32" customFormat="1" ht="13.05" customHeight="1" x14ac:dyDescent="0.3">
      <c r="A4" s="315"/>
      <c r="B4" s="584">
        <v>2016</v>
      </c>
      <c r="C4" s="585"/>
      <c r="D4" s="584">
        <v>2017</v>
      </c>
      <c r="E4" s="585"/>
      <c r="F4" s="584">
        <v>2018</v>
      </c>
      <c r="G4" s="585"/>
      <c r="H4" s="586">
        <v>2019</v>
      </c>
      <c r="I4" s="587"/>
    </row>
    <row r="5" spans="1:9" s="32" customFormat="1" ht="13.05" customHeight="1" x14ac:dyDescent="0.3">
      <c r="A5" s="316" t="s">
        <v>235</v>
      </c>
      <c r="B5" s="331"/>
      <c r="C5" s="332"/>
      <c r="D5" s="331"/>
      <c r="E5" s="332"/>
      <c r="F5" s="331"/>
      <c r="G5" s="332"/>
      <c r="H5" s="331"/>
      <c r="I5" s="333"/>
    </row>
    <row r="6" spans="1:9" s="32" customFormat="1" ht="13.05" customHeight="1" x14ac:dyDescent="0.3">
      <c r="A6" s="321" t="s">
        <v>1</v>
      </c>
      <c r="B6" s="334">
        <v>45950</v>
      </c>
      <c r="C6" s="335"/>
      <c r="D6" s="334">
        <v>45325</v>
      </c>
      <c r="E6" s="335"/>
      <c r="F6" s="334">
        <v>45437</v>
      </c>
      <c r="G6" s="335"/>
      <c r="H6" s="334">
        <v>45441</v>
      </c>
      <c r="I6" s="336"/>
    </row>
    <row r="7" spans="1:9" s="32" customFormat="1" ht="13.05" customHeight="1" x14ac:dyDescent="0.3">
      <c r="A7" s="316" t="s">
        <v>236</v>
      </c>
      <c r="B7" s="337"/>
      <c r="C7" s="332"/>
      <c r="D7" s="337"/>
      <c r="E7" s="332"/>
      <c r="F7" s="337"/>
      <c r="G7" s="332"/>
      <c r="H7" s="337"/>
      <c r="I7" s="333"/>
    </row>
    <row r="8" spans="1:9" s="32" customFormat="1" ht="13.05" customHeight="1" x14ac:dyDescent="0.3">
      <c r="A8" s="321" t="s">
        <v>237</v>
      </c>
      <c r="B8" s="322">
        <v>23468</v>
      </c>
      <c r="C8" s="491" t="s">
        <v>57</v>
      </c>
      <c r="D8" s="322">
        <v>22969</v>
      </c>
      <c r="E8" s="491" t="s">
        <v>266</v>
      </c>
      <c r="F8" s="322">
        <v>22890</v>
      </c>
      <c r="G8" s="491" t="s">
        <v>311</v>
      </c>
      <c r="H8" s="322">
        <v>22718</v>
      </c>
      <c r="I8" s="495" t="s">
        <v>264</v>
      </c>
    </row>
    <row r="9" spans="1:9" s="32" customFormat="1" ht="13.05" customHeight="1" x14ac:dyDescent="0.3">
      <c r="A9" s="321" t="s">
        <v>238</v>
      </c>
      <c r="B9" s="322">
        <v>22482</v>
      </c>
      <c r="C9" s="491" t="s">
        <v>374</v>
      </c>
      <c r="D9" s="322">
        <v>22356</v>
      </c>
      <c r="E9" s="491" t="s">
        <v>387</v>
      </c>
      <c r="F9" s="322">
        <v>22547</v>
      </c>
      <c r="G9" s="491" t="s">
        <v>312</v>
      </c>
      <c r="H9" s="322">
        <v>22723</v>
      </c>
      <c r="I9" s="495" t="s">
        <v>264</v>
      </c>
    </row>
    <row r="10" spans="1:9" s="32" customFormat="1" ht="13.05" customHeight="1" x14ac:dyDescent="0.3">
      <c r="A10" s="316" t="s">
        <v>239</v>
      </c>
      <c r="B10" s="325"/>
      <c r="C10" s="492"/>
      <c r="D10" s="325"/>
      <c r="E10" s="492"/>
      <c r="F10" s="325"/>
      <c r="G10" s="492"/>
      <c r="H10" s="325"/>
      <c r="I10" s="496"/>
    </row>
    <row r="11" spans="1:9" s="32" customFormat="1" ht="13.05" customHeight="1" x14ac:dyDescent="0.3">
      <c r="A11" s="321" t="s">
        <v>240</v>
      </c>
      <c r="B11" s="322">
        <v>2195</v>
      </c>
      <c r="C11" s="491" t="s">
        <v>375</v>
      </c>
      <c r="D11" s="322">
        <v>2699</v>
      </c>
      <c r="E11" s="491" t="s">
        <v>388</v>
      </c>
      <c r="F11" s="322">
        <v>3092</v>
      </c>
      <c r="G11" s="491" t="s">
        <v>269</v>
      </c>
      <c r="H11" s="322">
        <v>3566</v>
      </c>
      <c r="I11" s="495" t="s">
        <v>406</v>
      </c>
    </row>
    <row r="12" spans="1:9" s="32" customFormat="1" ht="13.05" customHeight="1" x14ac:dyDescent="0.3">
      <c r="A12" s="321" t="s">
        <v>241</v>
      </c>
      <c r="B12" s="322">
        <v>23029</v>
      </c>
      <c r="C12" s="491" t="s">
        <v>376</v>
      </c>
      <c r="D12" s="322">
        <v>21349</v>
      </c>
      <c r="E12" s="491" t="s">
        <v>317</v>
      </c>
      <c r="F12" s="322">
        <v>20138</v>
      </c>
      <c r="G12" s="491" t="s">
        <v>229</v>
      </c>
      <c r="H12" s="322">
        <v>18821</v>
      </c>
      <c r="I12" s="497" t="s">
        <v>304</v>
      </c>
    </row>
    <row r="13" spans="1:9" s="32" customFormat="1" ht="13.05" customHeight="1" x14ac:dyDescent="0.3">
      <c r="A13" s="321" t="s">
        <v>242</v>
      </c>
      <c r="B13" s="322">
        <v>20726</v>
      </c>
      <c r="C13" s="493" t="s">
        <v>377</v>
      </c>
      <c r="D13" s="322">
        <v>21277</v>
      </c>
      <c r="E13" s="491" t="s">
        <v>389</v>
      </c>
      <c r="F13" s="322">
        <v>22207</v>
      </c>
      <c r="G13" s="491" t="s">
        <v>374</v>
      </c>
      <c r="H13" s="322">
        <v>23054</v>
      </c>
      <c r="I13" s="495" t="s">
        <v>407</v>
      </c>
    </row>
    <row r="14" spans="1:9" s="32" customFormat="1" ht="13.05" customHeight="1" x14ac:dyDescent="0.3">
      <c r="A14" s="316" t="s">
        <v>243</v>
      </c>
      <c r="B14" s="325"/>
      <c r="C14" s="492"/>
      <c r="D14" s="325"/>
      <c r="E14" s="492"/>
      <c r="F14" s="325"/>
      <c r="G14" s="492"/>
      <c r="H14" s="325"/>
      <c r="I14" s="496"/>
    </row>
    <row r="15" spans="1:9" s="32" customFormat="1" ht="13.05" customHeight="1" x14ac:dyDescent="0.3">
      <c r="A15" s="321" t="s">
        <v>244</v>
      </c>
      <c r="B15" s="322">
        <v>1617</v>
      </c>
      <c r="C15" s="491" t="s">
        <v>117</v>
      </c>
      <c r="D15" s="322">
        <v>2733</v>
      </c>
      <c r="E15" s="491" t="s">
        <v>388</v>
      </c>
      <c r="F15" s="322">
        <v>2695</v>
      </c>
      <c r="G15" s="491" t="s">
        <v>390</v>
      </c>
      <c r="H15" s="322">
        <v>3046</v>
      </c>
      <c r="I15" s="495" t="s">
        <v>267</v>
      </c>
    </row>
    <row r="16" spans="1:9" s="32" customFormat="1" ht="13.05" customHeight="1" x14ac:dyDescent="0.3">
      <c r="A16" s="321" t="s">
        <v>245</v>
      </c>
      <c r="B16" s="322">
        <v>2837</v>
      </c>
      <c r="C16" s="491" t="s">
        <v>364</v>
      </c>
      <c r="D16" s="322">
        <v>2653</v>
      </c>
      <c r="E16" s="491" t="s">
        <v>390</v>
      </c>
      <c r="F16" s="322">
        <v>4242</v>
      </c>
      <c r="G16" s="491" t="s">
        <v>135</v>
      </c>
      <c r="H16" s="322">
        <v>5262</v>
      </c>
      <c r="I16" s="495" t="s">
        <v>268</v>
      </c>
    </row>
    <row r="17" spans="1:11" s="32" customFormat="1" ht="13.05" customHeight="1" x14ac:dyDescent="0.3">
      <c r="A17" s="327" t="s">
        <v>246</v>
      </c>
      <c r="B17" s="322">
        <v>8227</v>
      </c>
      <c r="C17" s="491" t="s">
        <v>46</v>
      </c>
      <c r="D17" s="322">
        <v>6922</v>
      </c>
      <c r="E17" s="493" t="s">
        <v>391</v>
      </c>
      <c r="F17" s="322">
        <v>4500</v>
      </c>
      <c r="G17" s="491" t="s">
        <v>371</v>
      </c>
      <c r="H17" s="322">
        <v>3085</v>
      </c>
      <c r="I17" s="495" t="s">
        <v>269</v>
      </c>
    </row>
    <row r="18" spans="1:11" s="32" customFormat="1" ht="13.05" customHeight="1" x14ac:dyDescent="0.3">
      <c r="A18" s="327" t="s">
        <v>247</v>
      </c>
      <c r="B18" s="322">
        <v>7062</v>
      </c>
      <c r="C18" s="491" t="s">
        <v>378</v>
      </c>
      <c r="D18" s="322">
        <v>6593</v>
      </c>
      <c r="E18" s="491" t="s">
        <v>392</v>
      </c>
      <c r="F18" s="322">
        <v>7558</v>
      </c>
      <c r="G18" s="491" t="s">
        <v>397</v>
      </c>
      <c r="H18" s="322">
        <v>7987</v>
      </c>
      <c r="I18" s="495" t="s">
        <v>270</v>
      </c>
    </row>
    <row r="19" spans="1:11" s="32" customFormat="1" ht="13.05" customHeight="1" x14ac:dyDescent="0.3">
      <c r="A19" s="327" t="s">
        <v>248</v>
      </c>
      <c r="B19" s="322">
        <v>26207</v>
      </c>
      <c r="C19" s="493" t="s">
        <v>379</v>
      </c>
      <c r="D19" s="322">
        <v>26424</v>
      </c>
      <c r="E19" s="491" t="s">
        <v>393</v>
      </c>
      <c r="F19" s="322">
        <v>26442</v>
      </c>
      <c r="G19" s="493" t="s">
        <v>393</v>
      </c>
      <c r="H19" s="322">
        <v>26061</v>
      </c>
      <c r="I19" s="495" t="s">
        <v>408</v>
      </c>
    </row>
    <row r="20" spans="1:11" s="32" customFormat="1" ht="13.05" customHeight="1" x14ac:dyDescent="0.3">
      <c r="A20" s="316" t="s">
        <v>249</v>
      </c>
      <c r="B20" s="325"/>
      <c r="C20" s="492"/>
      <c r="D20" s="325"/>
      <c r="E20" s="492"/>
      <c r="F20" s="325"/>
      <c r="G20" s="492"/>
      <c r="H20" s="325"/>
      <c r="I20" s="496"/>
    </row>
    <row r="21" spans="1:11" s="32" customFormat="1" ht="13.05" customHeight="1" x14ac:dyDescent="0.3">
      <c r="A21" s="327" t="s">
        <v>250</v>
      </c>
      <c r="B21" s="322">
        <v>45098</v>
      </c>
      <c r="C21" s="493" t="s">
        <v>380</v>
      </c>
      <c r="D21" s="328">
        <v>44473</v>
      </c>
      <c r="E21" s="493" t="s">
        <v>380</v>
      </c>
      <c r="F21" s="328">
        <v>44493</v>
      </c>
      <c r="G21" s="493" t="s">
        <v>398</v>
      </c>
      <c r="H21" s="328">
        <v>44237</v>
      </c>
      <c r="I21" s="497" t="s">
        <v>272</v>
      </c>
      <c r="K21" s="338"/>
    </row>
    <row r="22" spans="1:11" s="32" customFormat="1" ht="13.05" customHeight="1" x14ac:dyDescent="0.3">
      <c r="A22" s="327" t="s">
        <v>251</v>
      </c>
      <c r="B22" s="322">
        <v>852</v>
      </c>
      <c r="C22" s="493" t="s">
        <v>213</v>
      </c>
      <c r="D22" s="328">
        <v>852</v>
      </c>
      <c r="E22" s="493" t="s">
        <v>213</v>
      </c>
      <c r="F22" s="328">
        <v>944</v>
      </c>
      <c r="G22" s="493" t="s">
        <v>161</v>
      </c>
      <c r="H22" s="328">
        <v>1204</v>
      </c>
      <c r="I22" s="497" t="s">
        <v>118</v>
      </c>
    </row>
    <row r="23" spans="1:11" s="32" customFormat="1" ht="13.05" customHeight="1" x14ac:dyDescent="0.3">
      <c r="A23" s="316" t="s">
        <v>252</v>
      </c>
      <c r="B23" s="325"/>
      <c r="C23" s="492"/>
      <c r="D23" s="325"/>
      <c r="E23" s="492"/>
      <c r="F23" s="325"/>
      <c r="G23" s="492"/>
      <c r="H23" s="325"/>
      <c r="I23" s="496"/>
    </row>
    <row r="24" spans="1:11" s="32" customFormat="1" ht="13.05" customHeight="1" x14ac:dyDescent="0.3">
      <c r="A24" s="327" t="s">
        <v>253</v>
      </c>
      <c r="B24" s="322">
        <v>2540</v>
      </c>
      <c r="C24" s="491" t="s">
        <v>163</v>
      </c>
      <c r="D24" s="322">
        <v>2218</v>
      </c>
      <c r="E24" s="491" t="s">
        <v>92</v>
      </c>
      <c r="F24" s="322">
        <v>1883</v>
      </c>
      <c r="G24" s="491" t="s">
        <v>338</v>
      </c>
      <c r="H24" s="322">
        <v>1606</v>
      </c>
      <c r="I24" s="497" t="s">
        <v>117</v>
      </c>
    </row>
    <row r="25" spans="1:11" s="32" customFormat="1" ht="13.05" customHeight="1" x14ac:dyDescent="0.3">
      <c r="A25" s="321" t="s">
        <v>254</v>
      </c>
      <c r="B25" s="322">
        <v>16380</v>
      </c>
      <c r="C25" s="493" t="s">
        <v>381</v>
      </c>
      <c r="D25" s="322">
        <v>15692</v>
      </c>
      <c r="E25" s="491" t="s">
        <v>394</v>
      </c>
      <c r="F25" s="322">
        <v>15225</v>
      </c>
      <c r="G25" s="491" t="s">
        <v>399</v>
      </c>
      <c r="H25" s="322">
        <v>14545</v>
      </c>
      <c r="I25" s="495" t="s">
        <v>273</v>
      </c>
    </row>
    <row r="26" spans="1:11" s="32" customFormat="1" ht="13.05" customHeight="1" x14ac:dyDescent="0.3">
      <c r="A26" s="321" t="s">
        <v>255</v>
      </c>
      <c r="B26" s="322">
        <v>27030</v>
      </c>
      <c r="C26" s="491" t="s">
        <v>382</v>
      </c>
      <c r="D26" s="322">
        <v>27415</v>
      </c>
      <c r="E26" s="491" t="s">
        <v>395</v>
      </c>
      <c r="F26" s="322">
        <v>28329</v>
      </c>
      <c r="G26" s="491" t="s">
        <v>400</v>
      </c>
      <c r="H26" s="322">
        <v>29290</v>
      </c>
      <c r="I26" s="495" t="s">
        <v>274</v>
      </c>
    </row>
    <row r="27" spans="1:11" s="32" customFormat="1" ht="13.05" customHeight="1" x14ac:dyDescent="0.3">
      <c r="A27" s="316" t="s">
        <v>256</v>
      </c>
      <c r="B27" s="325"/>
      <c r="C27" s="492"/>
      <c r="D27" s="325"/>
      <c r="E27" s="492"/>
      <c r="F27" s="325"/>
      <c r="G27" s="492"/>
      <c r="H27" s="325"/>
      <c r="I27" s="496"/>
    </row>
    <row r="28" spans="1:11" s="32" customFormat="1" ht="13.05" customHeight="1" x14ac:dyDescent="0.3">
      <c r="A28" s="327" t="s">
        <v>257</v>
      </c>
      <c r="B28" s="322">
        <v>11746</v>
      </c>
      <c r="C28" s="493" t="s">
        <v>383</v>
      </c>
      <c r="D28" s="328">
        <v>12676</v>
      </c>
      <c r="E28" s="493" t="s">
        <v>86</v>
      </c>
      <c r="F28" s="328">
        <v>11780</v>
      </c>
      <c r="G28" s="493" t="s">
        <v>401</v>
      </c>
      <c r="H28" s="328">
        <v>11282</v>
      </c>
      <c r="I28" s="497" t="s">
        <v>275</v>
      </c>
    </row>
    <row r="29" spans="1:11" s="32" customFormat="1" ht="13.05" customHeight="1" x14ac:dyDescent="0.3">
      <c r="A29" s="327" t="s">
        <v>258</v>
      </c>
      <c r="B29" s="322">
        <v>22544</v>
      </c>
      <c r="C29" s="493" t="s">
        <v>384</v>
      </c>
      <c r="D29" s="328">
        <v>21542</v>
      </c>
      <c r="E29" s="493" t="s">
        <v>365</v>
      </c>
      <c r="F29" s="328">
        <v>23244</v>
      </c>
      <c r="G29" s="493" t="s">
        <v>402</v>
      </c>
      <c r="H29" s="328">
        <v>24344</v>
      </c>
      <c r="I29" s="497" t="s">
        <v>409</v>
      </c>
    </row>
    <row r="30" spans="1:11" s="32" customFormat="1" ht="13.05" customHeight="1" x14ac:dyDescent="0.3">
      <c r="A30" s="327" t="s">
        <v>259</v>
      </c>
      <c r="B30" s="322">
        <v>11229</v>
      </c>
      <c r="C30" s="493" t="s">
        <v>385</v>
      </c>
      <c r="D30" s="328">
        <v>10707</v>
      </c>
      <c r="E30" s="493" t="s">
        <v>396</v>
      </c>
      <c r="F30" s="328">
        <v>10078</v>
      </c>
      <c r="G30" s="493" t="s">
        <v>403</v>
      </c>
      <c r="H30" s="328">
        <v>9509</v>
      </c>
      <c r="I30" s="497" t="s">
        <v>277</v>
      </c>
    </row>
    <row r="31" spans="1:11" s="32" customFormat="1" ht="13.05" customHeight="1" x14ac:dyDescent="0.3">
      <c r="A31" s="327" t="s">
        <v>260</v>
      </c>
      <c r="B31" s="322">
        <v>431</v>
      </c>
      <c r="C31" s="493" t="s">
        <v>159</v>
      </c>
      <c r="D31" s="328">
        <v>400</v>
      </c>
      <c r="E31" s="493" t="s">
        <v>159</v>
      </c>
      <c r="F31" s="328">
        <v>335</v>
      </c>
      <c r="G31" s="493" t="s">
        <v>164</v>
      </c>
      <c r="H31" s="328">
        <v>306</v>
      </c>
      <c r="I31" s="497" t="s">
        <v>164</v>
      </c>
    </row>
    <row r="32" spans="1:11" s="32" customFormat="1" ht="13.05" customHeight="1" x14ac:dyDescent="0.3">
      <c r="A32" s="316" t="s">
        <v>261</v>
      </c>
      <c r="B32" s="325"/>
      <c r="C32" s="492"/>
      <c r="D32" s="325"/>
      <c r="E32" s="492"/>
      <c r="F32" s="325"/>
      <c r="G32" s="492"/>
      <c r="H32" s="325"/>
      <c r="I32" s="496"/>
    </row>
    <row r="33" spans="1:9" s="32" customFormat="1" ht="13.05" customHeight="1" x14ac:dyDescent="0.3">
      <c r="A33" s="327" t="s">
        <v>262</v>
      </c>
      <c r="B33" s="322">
        <v>29611</v>
      </c>
      <c r="C33" s="491" t="s">
        <v>386</v>
      </c>
      <c r="D33" s="322">
        <v>27717</v>
      </c>
      <c r="E33" s="491" t="s">
        <v>355</v>
      </c>
      <c r="F33" s="322">
        <v>26564</v>
      </c>
      <c r="G33" s="491" t="s">
        <v>404</v>
      </c>
      <c r="H33" s="322">
        <v>25696</v>
      </c>
      <c r="I33" s="495" t="s">
        <v>278</v>
      </c>
    </row>
    <row r="34" spans="1:9" s="32" customFormat="1" ht="13.05" customHeight="1" x14ac:dyDescent="0.3">
      <c r="A34" s="329" t="s">
        <v>263</v>
      </c>
      <c r="B34" s="330">
        <v>16339</v>
      </c>
      <c r="C34" s="494" t="s">
        <v>381</v>
      </c>
      <c r="D34" s="330">
        <v>17608</v>
      </c>
      <c r="E34" s="494" t="s">
        <v>356</v>
      </c>
      <c r="F34" s="330">
        <v>18873</v>
      </c>
      <c r="G34" s="494" t="s">
        <v>405</v>
      </c>
      <c r="H34" s="330">
        <v>19745</v>
      </c>
      <c r="I34" s="498" t="s">
        <v>279</v>
      </c>
    </row>
    <row r="35" spans="1:9" ht="13.05" customHeight="1" x14ac:dyDescent="0.3">
      <c r="A35" s="1" t="s">
        <v>98</v>
      </c>
    </row>
    <row r="36" spans="1:9" ht="13.05" customHeight="1" x14ac:dyDescent="0.3">
      <c r="A36" s="573" t="s">
        <v>175</v>
      </c>
      <c r="B36" s="573"/>
      <c r="C36" s="573"/>
      <c r="D36" s="573"/>
      <c r="E36" s="573"/>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2" sqref="A2:M2"/>
    </sheetView>
  </sheetViews>
  <sheetFormatPr defaultColWidth="9.21875" defaultRowHeight="14.4" x14ac:dyDescent="0.3"/>
  <cols>
    <col min="1" max="1" width="17.21875" style="2" bestFit="1" customWidth="1"/>
    <col min="2" max="10" width="10.77734375" style="2" customWidth="1"/>
    <col min="11" max="16384" width="9.21875" style="2"/>
  </cols>
  <sheetData>
    <row r="1" spans="1:13" s="32" customFormat="1" ht="13.05" customHeight="1" x14ac:dyDescent="0.3"/>
    <row r="2" spans="1:13" s="32" customFormat="1" ht="13.05" customHeight="1" x14ac:dyDescent="0.3">
      <c r="A2" s="579" t="s">
        <v>517</v>
      </c>
      <c r="B2" s="579"/>
      <c r="C2" s="579"/>
      <c r="D2" s="579"/>
      <c r="E2" s="579"/>
      <c r="F2" s="579"/>
      <c r="G2" s="579"/>
      <c r="H2" s="579"/>
      <c r="I2" s="579"/>
      <c r="J2" s="579"/>
      <c r="K2" s="579"/>
      <c r="L2" s="579"/>
      <c r="M2" s="579"/>
    </row>
    <row r="3" spans="1:13" s="32" customFormat="1" ht="13.05" customHeight="1" x14ac:dyDescent="0.3"/>
    <row r="4" spans="1:13" s="32" customFormat="1" ht="13.05" customHeight="1" x14ac:dyDescent="0.3">
      <c r="A4" s="591"/>
      <c r="B4" s="588">
        <v>2016</v>
      </c>
      <c r="C4" s="588"/>
      <c r="D4" s="588"/>
      <c r="E4" s="588">
        <v>2017</v>
      </c>
      <c r="F4" s="588"/>
      <c r="G4" s="588"/>
      <c r="H4" s="588">
        <f>+E4+1</f>
        <v>2018</v>
      </c>
      <c r="I4" s="588"/>
      <c r="J4" s="588"/>
      <c r="K4" s="588">
        <f>+H4+1</f>
        <v>2019</v>
      </c>
      <c r="L4" s="588"/>
      <c r="M4" s="589"/>
    </row>
    <row r="5" spans="1:13" s="32" customFormat="1" ht="13.05" customHeight="1" x14ac:dyDescent="0.3">
      <c r="A5" s="592"/>
      <c r="B5" s="340" t="s">
        <v>37</v>
      </c>
      <c r="C5" s="340" t="s">
        <v>410</v>
      </c>
      <c r="D5" s="340" t="s">
        <v>38</v>
      </c>
      <c r="E5" s="340" t="s">
        <v>37</v>
      </c>
      <c r="F5" s="340" t="s">
        <v>410</v>
      </c>
      <c r="G5" s="340" t="s">
        <v>38</v>
      </c>
      <c r="H5" s="340" t="s">
        <v>37</v>
      </c>
      <c r="I5" s="340" t="s">
        <v>410</v>
      </c>
      <c r="J5" s="340" t="s">
        <v>38</v>
      </c>
      <c r="K5" s="340" t="s">
        <v>37</v>
      </c>
      <c r="L5" s="340" t="s">
        <v>410</v>
      </c>
      <c r="M5" s="340" t="s">
        <v>38</v>
      </c>
    </row>
    <row r="6" spans="1:13" s="32" customFormat="1" ht="13.05" customHeight="1" x14ac:dyDescent="0.3">
      <c r="A6" s="341" t="s">
        <v>74</v>
      </c>
      <c r="B6" s="342"/>
      <c r="C6" s="342"/>
      <c r="D6" s="342"/>
      <c r="E6" s="342"/>
      <c r="F6" s="342"/>
      <c r="G6" s="342"/>
      <c r="H6" s="342"/>
      <c r="I6" s="342"/>
      <c r="J6" s="342"/>
      <c r="K6" s="342"/>
      <c r="L6" s="342"/>
      <c r="M6" s="343"/>
    </row>
    <row r="7" spans="1:13" s="32" customFormat="1" ht="13.05" customHeight="1" x14ac:dyDescent="0.3">
      <c r="A7" s="327" t="s">
        <v>257</v>
      </c>
      <c r="B7" s="499" t="s">
        <v>412</v>
      </c>
      <c r="C7" s="499" t="s">
        <v>413</v>
      </c>
      <c r="D7" s="502" t="s">
        <v>414</v>
      </c>
      <c r="E7" s="499" t="s">
        <v>503</v>
      </c>
      <c r="F7" s="499" t="s">
        <v>504</v>
      </c>
      <c r="G7" s="502" t="s">
        <v>505</v>
      </c>
      <c r="H7" s="499" t="s">
        <v>340</v>
      </c>
      <c r="I7" s="499" t="s">
        <v>415</v>
      </c>
      <c r="J7" s="502" t="s">
        <v>416</v>
      </c>
      <c r="K7" s="344" t="s">
        <v>417</v>
      </c>
      <c r="L7" s="499" t="s">
        <v>418</v>
      </c>
      <c r="M7" s="506" t="s">
        <v>419</v>
      </c>
    </row>
    <row r="8" spans="1:13" s="32" customFormat="1" ht="13.05" customHeight="1" x14ac:dyDescent="0.3">
      <c r="A8" s="327" t="s">
        <v>258</v>
      </c>
      <c r="B8" s="499" t="s">
        <v>420</v>
      </c>
      <c r="C8" s="499" t="s">
        <v>421</v>
      </c>
      <c r="D8" s="502" t="s">
        <v>422</v>
      </c>
      <c r="E8" s="499" t="s">
        <v>296</v>
      </c>
      <c r="F8" s="499" t="s">
        <v>295</v>
      </c>
      <c r="G8" s="504" t="s">
        <v>423</v>
      </c>
      <c r="H8" s="499" t="s">
        <v>424</v>
      </c>
      <c r="I8" s="499" t="s">
        <v>425</v>
      </c>
      <c r="J8" s="504" t="s">
        <v>426</v>
      </c>
      <c r="K8" s="344" t="s">
        <v>427</v>
      </c>
      <c r="L8" s="499" t="s">
        <v>428</v>
      </c>
      <c r="M8" s="507" t="s">
        <v>429</v>
      </c>
    </row>
    <row r="9" spans="1:13" s="32" customFormat="1" ht="13.05" customHeight="1" x14ac:dyDescent="0.3">
      <c r="A9" s="327" t="s">
        <v>259</v>
      </c>
      <c r="B9" s="499" t="s">
        <v>430</v>
      </c>
      <c r="C9" s="499" t="s">
        <v>431</v>
      </c>
      <c r="D9" s="502" t="s">
        <v>432</v>
      </c>
      <c r="E9" s="499" t="s">
        <v>308</v>
      </c>
      <c r="F9" s="499" t="s">
        <v>433</v>
      </c>
      <c r="G9" s="504" t="s">
        <v>434</v>
      </c>
      <c r="H9" s="499" t="s">
        <v>356</v>
      </c>
      <c r="I9" s="499" t="s">
        <v>355</v>
      </c>
      <c r="J9" s="504" t="s">
        <v>435</v>
      </c>
      <c r="K9" s="344" t="s">
        <v>514</v>
      </c>
      <c r="L9" s="499" t="s">
        <v>303</v>
      </c>
      <c r="M9" s="507" t="s">
        <v>515</v>
      </c>
    </row>
    <row r="10" spans="1:13" s="32" customFormat="1" ht="13.05" customHeight="1" x14ac:dyDescent="0.3">
      <c r="A10" s="327" t="s">
        <v>260</v>
      </c>
      <c r="B10" s="499" t="s">
        <v>436</v>
      </c>
      <c r="C10" s="499" t="s">
        <v>437</v>
      </c>
      <c r="D10" s="502" t="s">
        <v>438</v>
      </c>
      <c r="E10" s="499" t="s">
        <v>439</v>
      </c>
      <c r="F10" s="499" t="s">
        <v>408</v>
      </c>
      <c r="G10" s="504" t="s">
        <v>440</v>
      </c>
      <c r="H10" s="499" t="s">
        <v>441</v>
      </c>
      <c r="I10" s="499" t="s">
        <v>359</v>
      </c>
      <c r="J10" s="504" t="s">
        <v>442</v>
      </c>
      <c r="K10" s="344" t="s">
        <v>443</v>
      </c>
      <c r="L10" s="499" t="s">
        <v>444</v>
      </c>
      <c r="M10" s="506" t="s">
        <v>445</v>
      </c>
    </row>
    <row r="11" spans="1:13" s="32" customFormat="1" ht="13.05" customHeight="1" x14ac:dyDescent="0.3">
      <c r="A11" s="341" t="s">
        <v>75</v>
      </c>
      <c r="B11" s="500"/>
      <c r="C11" s="500"/>
      <c r="D11" s="503"/>
      <c r="E11" s="500"/>
      <c r="F11" s="500"/>
      <c r="G11" s="503"/>
      <c r="H11" s="500"/>
      <c r="I11" s="500"/>
      <c r="J11" s="503"/>
      <c r="K11" s="345"/>
      <c r="L11" s="500"/>
      <c r="M11" s="508"/>
    </row>
    <row r="12" spans="1:13" s="32" customFormat="1" ht="13.05" customHeight="1" x14ac:dyDescent="0.3">
      <c r="A12" s="327" t="s">
        <v>257</v>
      </c>
      <c r="B12" s="499" t="s">
        <v>446</v>
      </c>
      <c r="C12" s="499" t="s">
        <v>447</v>
      </c>
      <c r="D12" s="502" t="s">
        <v>448</v>
      </c>
      <c r="E12" s="499" t="s">
        <v>449</v>
      </c>
      <c r="F12" s="499" t="s">
        <v>450</v>
      </c>
      <c r="G12" s="502" t="s">
        <v>451</v>
      </c>
      <c r="H12" s="499" t="s">
        <v>452</v>
      </c>
      <c r="I12" s="499" t="s">
        <v>54</v>
      </c>
      <c r="J12" s="502" t="s">
        <v>453</v>
      </c>
      <c r="K12" s="344" t="s">
        <v>454</v>
      </c>
      <c r="L12" s="499" t="s">
        <v>455</v>
      </c>
      <c r="M12" s="506" t="s">
        <v>456</v>
      </c>
    </row>
    <row r="13" spans="1:13" s="32" customFormat="1" ht="13.05" customHeight="1" x14ac:dyDescent="0.3">
      <c r="A13" s="327" t="s">
        <v>258</v>
      </c>
      <c r="B13" s="499" t="s">
        <v>457</v>
      </c>
      <c r="C13" s="499" t="s">
        <v>458</v>
      </c>
      <c r="D13" s="502" t="s">
        <v>459</v>
      </c>
      <c r="E13" s="499" t="s">
        <v>421</v>
      </c>
      <c r="F13" s="499" t="s">
        <v>420</v>
      </c>
      <c r="G13" s="502" t="s">
        <v>460</v>
      </c>
      <c r="H13" s="499" t="s">
        <v>346</v>
      </c>
      <c r="I13" s="499" t="s">
        <v>461</v>
      </c>
      <c r="J13" s="502" t="s">
        <v>462</v>
      </c>
      <c r="K13" s="344" t="s">
        <v>463</v>
      </c>
      <c r="L13" s="499" t="s">
        <v>464</v>
      </c>
      <c r="M13" s="506" t="s">
        <v>465</v>
      </c>
    </row>
    <row r="14" spans="1:13" s="32" customFormat="1" ht="13.05" customHeight="1" x14ac:dyDescent="0.3">
      <c r="A14" s="327" t="s">
        <v>259</v>
      </c>
      <c r="B14" s="499" t="s">
        <v>500</v>
      </c>
      <c r="C14" s="499" t="s">
        <v>501</v>
      </c>
      <c r="D14" s="504" t="s">
        <v>502</v>
      </c>
      <c r="E14" s="499" t="s">
        <v>466</v>
      </c>
      <c r="F14" s="499" t="s">
        <v>409</v>
      </c>
      <c r="G14" s="504" t="s">
        <v>467</v>
      </c>
      <c r="H14" s="499" t="s">
        <v>507</v>
      </c>
      <c r="I14" s="499" t="s">
        <v>509</v>
      </c>
      <c r="J14" s="504" t="s">
        <v>511</v>
      </c>
      <c r="K14" s="346" t="s">
        <v>468</v>
      </c>
      <c r="L14" s="509" t="s">
        <v>469</v>
      </c>
      <c r="M14" s="507" t="s">
        <v>470</v>
      </c>
    </row>
    <row r="15" spans="1:13" s="32" customFormat="1" ht="13.05" customHeight="1" x14ac:dyDescent="0.3">
      <c r="A15" s="327" t="s">
        <v>260</v>
      </c>
      <c r="B15" s="499" t="s">
        <v>315</v>
      </c>
      <c r="C15" s="499" t="s">
        <v>471</v>
      </c>
      <c r="D15" s="502" t="s">
        <v>472</v>
      </c>
      <c r="E15" s="499" t="s">
        <v>473</v>
      </c>
      <c r="F15" s="499" t="s">
        <v>368</v>
      </c>
      <c r="G15" s="504" t="s">
        <v>474</v>
      </c>
      <c r="H15" s="499" t="s">
        <v>155</v>
      </c>
      <c r="I15" s="499" t="s">
        <v>475</v>
      </c>
      <c r="J15" s="504" t="s">
        <v>476</v>
      </c>
      <c r="K15" s="346" t="s">
        <v>477</v>
      </c>
      <c r="L15" s="509" t="s">
        <v>478</v>
      </c>
      <c r="M15" s="507" t="s">
        <v>479</v>
      </c>
    </row>
    <row r="16" spans="1:13" s="32" customFormat="1" ht="13.05" customHeight="1" x14ac:dyDescent="0.3">
      <c r="A16" s="341" t="s">
        <v>76</v>
      </c>
      <c r="B16" s="500"/>
      <c r="C16" s="500"/>
      <c r="D16" s="503"/>
      <c r="E16" s="500"/>
      <c r="F16" s="500"/>
      <c r="G16" s="503"/>
      <c r="H16" s="500"/>
      <c r="I16" s="500"/>
      <c r="J16" s="503"/>
      <c r="K16" s="345"/>
      <c r="L16" s="500"/>
      <c r="M16" s="508"/>
    </row>
    <row r="17" spans="1:13" s="32" customFormat="1" ht="13.05" customHeight="1" x14ac:dyDescent="0.3">
      <c r="A17" s="327" t="s">
        <v>257</v>
      </c>
      <c r="B17" s="499" t="s">
        <v>343</v>
      </c>
      <c r="C17" s="499" t="s">
        <v>344</v>
      </c>
      <c r="D17" s="502" t="s">
        <v>480</v>
      </c>
      <c r="E17" s="499" t="s">
        <v>503</v>
      </c>
      <c r="F17" s="499" t="s">
        <v>504</v>
      </c>
      <c r="G17" s="502" t="s">
        <v>505</v>
      </c>
      <c r="H17" s="499" t="s">
        <v>437</v>
      </c>
      <c r="I17" s="499" t="s">
        <v>436</v>
      </c>
      <c r="J17" s="502" t="s">
        <v>481</v>
      </c>
      <c r="K17" s="344" t="s">
        <v>482</v>
      </c>
      <c r="L17" s="499" t="s">
        <v>376</v>
      </c>
      <c r="M17" s="506" t="s">
        <v>483</v>
      </c>
    </row>
    <row r="18" spans="1:13" s="32" customFormat="1" ht="13.05" customHeight="1" x14ac:dyDescent="0.3">
      <c r="A18" s="327" t="s">
        <v>258</v>
      </c>
      <c r="B18" s="499" t="s">
        <v>484</v>
      </c>
      <c r="C18" s="499" t="s">
        <v>485</v>
      </c>
      <c r="D18" s="502" t="s">
        <v>486</v>
      </c>
      <c r="E18" s="499" t="s">
        <v>311</v>
      </c>
      <c r="F18" s="499" t="s">
        <v>312</v>
      </c>
      <c r="G18" s="502" t="s">
        <v>506</v>
      </c>
      <c r="H18" s="499" t="s">
        <v>331</v>
      </c>
      <c r="I18" s="499" t="s">
        <v>330</v>
      </c>
      <c r="J18" s="504" t="s">
        <v>487</v>
      </c>
      <c r="K18" s="344" t="s">
        <v>280</v>
      </c>
      <c r="L18" s="499" t="s">
        <v>281</v>
      </c>
      <c r="M18" s="507" t="s">
        <v>488</v>
      </c>
    </row>
    <row r="19" spans="1:13" s="32" customFormat="1" ht="13.05" customHeight="1" x14ac:dyDescent="0.3">
      <c r="A19" s="327" t="s">
        <v>259</v>
      </c>
      <c r="B19" s="499" t="s">
        <v>489</v>
      </c>
      <c r="C19" s="499" t="s">
        <v>490</v>
      </c>
      <c r="D19" s="502" t="s">
        <v>491</v>
      </c>
      <c r="E19" s="499" t="s">
        <v>492</v>
      </c>
      <c r="F19" s="499" t="s">
        <v>400</v>
      </c>
      <c r="G19" s="504" t="s">
        <v>493</v>
      </c>
      <c r="H19" s="499" t="s">
        <v>283</v>
      </c>
      <c r="I19" s="499" t="s">
        <v>395</v>
      </c>
      <c r="J19" s="504" t="s">
        <v>512</v>
      </c>
      <c r="K19" s="344" t="s">
        <v>444</v>
      </c>
      <c r="L19" s="499" t="s">
        <v>443</v>
      </c>
      <c r="M19" s="507" t="s">
        <v>494</v>
      </c>
    </row>
    <row r="20" spans="1:13" s="32" customFormat="1" ht="13.05" customHeight="1" x14ac:dyDescent="0.3">
      <c r="A20" s="347" t="s">
        <v>260</v>
      </c>
      <c r="B20" s="501" t="s">
        <v>393</v>
      </c>
      <c r="C20" s="501" t="s">
        <v>495</v>
      </c>
      <c r="D20" s="505" t="s">
        <v>496</v>
      </c>
      <c r="E20" s="501" t="s">
        <v>497</v>
      </c>
      <c r="F20" s="501" t="s">
        <v>498</v>
      </c>
      <c r="G20" s="505" t="s">
        <v>499</v>
      </c>
      <c r="H20" s="501" t="s">
        <v>508</v>
      </c>
      <c r="I20" s="501" t="s">
        <v>510</v>
      </c>
      <c r="J20" s="505" t="s">
        <v>513</v>
      </c>
      <c r="K20" s="348" t="s">
        <v>314</v>
      </c>
      <c r="L20" s="501" t="s">
        <v>317</v>
      </c>
      <c r="M20" s="510" t="s">
        <v>516</v>
      </c>
    </row>
    <row r="21" spans="1:13" ht="13.05" customHeight="1" x14ac:dyDescent="0.3">
      <c r="A21" s="1" t="s">
        <v>98</v>
      </c>
    </row>
    <row r="22" spans="1:13" ht="13.05" customHeight="1" x14ac:dyDescent="0.3">
      <c r="A22" s="590" t="s">
        <v>411</v>
      </c>
      <c r="B22" s="590"/>
      <c r="C22" s="590"/>
      <c r="D22" s="590"/>
      <c r="E22" s="590"/>
      <c r="F22" s="590"/>
      <c r="G22" s="590"/>
      <c r="H22" s="590"/>
      <c r="I22" s="590"/>
      <c r="J22" s="590"/>
      <c r="K22" s="590"/>
      <c r="L22" s="590"/>
      <c r="M22" s="590"/>
    </row>
    <row r="23" spans="1:13" ht="13.05" customHeight="1" x14ac:dyDescent="0.3">
      <c r="A23" s="573" t="s">
        <v>175</v>
      </c>
      <c r="B23" s="573"/>
      <c r="C23" s="573"/>
      <c r="D23" s="573"/>
      <c r="E23" s="573"/>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A2" sqref="A2:M2"/>
    </sheetView>
  </sheetViews>
  <sheetFormatPr defaultColWidth="9.21875" defaultRowHeight="14.4" x14ac:dyDescent="0.3"/>
  <cols>
    <col min="1" max="1" width="19.77734375" style="2" customWidth="1"/>
    <col min="2" max="10" width="10.77734375" style="2" customWidth="1"/>
    <col min="11" max="16384" width="9.21875" style="2"/>
  </cols>
  <sheetData>
    <row r="1" spans="1:13" s="32" customFormat="1" ht="13.05" customHeight="1" x14ac:dyDescent="0.3"/>
    <row r="2" spans="1:13" s="32" customFormat="1" ht="13.05" customHeight="1" x14ac:dyDescent="0.3">
      <c r="A2" s="579" t="s">
        <v>518</v>
      </c>
      <c r="B2" s="579"/>
      <c r="C2" s="579"/>
      <c r="D2" s="579"/>
      <c r="E2" s="579"/>
      <c r="F2" s="579"/>
      <c r="G2" s="579"/>
      <c r="H2" s="579"/>
      <c r="I2" s="579"/>
      <c r="J2" s="579"/>
      <c r="K2" s="579"/>
      <c r="L2" s="579"/>
      <c r="M2" s="579"/>
    </row>
    <row r="3" spans="1:13" s="32" customFormat="1" ht="13.05" customHeight="1" x14ac:dyDescent="0.3"/>
    <row r="4" spans="1:13" s="32" customFormat="1" ht="13.05" customHeight="1" x14ac:dyDescent="0.3">
      <c r="A4" s="591"/>
      <c r="B4" s="588">
        <v>2016</v>
      </c>
      <c r="C4" s="588"/>
      <c r="D4" s="588"/>
      <c r="E4" s="588">
        <v>2017</v>
      </c>
      <c r="F4" s="588"/>
      <c r="G4" s="588"/>
      <c r="H4" s="588">
        <f>+E4+1</f>
        <v>2018</v>
      </c>
      <c r="I4" s="588"/>
      <c r="J4" s="588"/>
      <c r="K4" s="588">
        <f>+H4+1</f>
        <v>2019</v>
      </c>
      <c r="L4" s="588"/>
      <c r="M4" s="589"/>
    </row>
    <row r="5" spans="1:13" s="32" customFormat="1" ht="13.05" customHeight="1" x14ac:dyDescent="0.3">
      <c r="A5" s="592"/>
      <c r="B5" s="340" t="s">
        <v>37</v>
      </c>
      <c r="C5" s="340" t="s">
        <v>410</v>
      </c>
      <c r="D5" s="340" t="s">
        <v>38</v>
      </c>
      <c r="E5" s="340" t="s">
        <v>37</v>
      </c>
      <c r="F5" s="340" t="s">
        <v>410</v>
      </c>
      <c r="G5" s="340" t="s">
        <v>38</v>
      </c>
      <c r="H5" s="340" t="s">
        <v>37</v>
      </c>
      <c r="I5" s="340" t="s">
        <v>410</v>
      </c>
      <c r="J5" s="340" t="s">
        <v>38</v>
      </c>
      <c r="K5" s="340" t="s">
        <v>37</v>
      </c>
      <c r="L5" s="340" t="s">
        <v>410</v>
      </c>
      <c r="M5" s="340" t="s">
        <v>38</v>
      </c>
    </row>
    <row r="6" spans="1:13" s="32" customFormat="1" ht="13.05" customHeight="1" x14ac:dyDescent="0.3">
      <c r="A6" s="341" t="s">
        <v>40</v>
      </c>
      <c r="B6" s="342"/>
      <c r="C6" s="342"/>
      <c r="D6" s="342"/>
      <c r="E6" s="342"/>
      <c r="F6" s="342"/>
      <c r="G6" s="342"/>
      <c r="H6" s="342"/>
      <c r="I6" s="342"/>
      <c r="J6" s="342"/>
      <c r="K6" s="342"/>
      <c r="L6" s="342"/>
      <c r="M6" s="343"/>
    </row>
    <row r="7" spans="1:13" s="32" customFormat="1" ht="13.05" customHeight="1" x14ac:dyDescent="0.3">
      <c r="A7" s="327" t="s">
        <v>257</v>
      </c>
      <c r="B7" s="499" t="s">
        <v>519</v>
      </c>
      <c r="C7" s="499" t="s">
        <v>339</v>
      </c>
      <c r="D7" s="502" t="s">
        <v>535</v>
      </c>
      <c r="E7" s="499" t="s">
        <v>547</v>
      </c>
      <c r="F7" s="499" t="s">
        <v>552</v>
      </c>
      <c r="G7" s="502" t="s">
        <v>557</v>
      </c>
      <c r="H7" s="499" t="s">
        <v>565</v>
      </c>
      <c r="I7" s="499" t="s">
        <v>570</v>
      </c>
      <c r="J7" s="502" t="s">
        <v>575</v>
      </c>
      <c r="K7" s="344" t="s">
        <v>584</v>
      </c>
      <c r="L7" s="499" t="s">
        <v>333</v>
      </c>
      <c r="M7" s="506" t="s">
        <v>591</v>
      </c>
    </row>
    <row r="8" spans="1:13" s="32" customFormat="1" ht="13.05" customHeight="1" x14ac:dyDescent="0.3">
      <c r="A8" s="327" t="s">
        <v>258</v>
      </c>
      <c r="B8" s="499" t="s">
        <v>485</v>
      </c>
      <c r="C8" s="499" t="s">
        <v>484</v>
      </c>
      <c r="D8" s="504" t="s">
        <v>536</v>
      </c>
      <c r="E8" s="499" t="s">
        <v>384</v>
      </c>
      <c r="F8" s="499" t="s">
        <v>553</v>
      </c>
      <c r="G8" s="504" t="s">
        <v>558</v>
      </c>
      <c r="H8" s="499" t="s">
        <v>566</v>
      </c>
      <c r="I8" s="499" t="s">
        <v>407</v>
      </c>
      <c r="J8" s="504" t="s">
        <v>576</v>
      </c>
      <c r="K8" s="344" t="s">
        <v>585</v>
      </c>
      <c r="L8" s="499" t="s">
        <v>402</v>
      </c>
      <c r="M8" s="507" t="s">
        <v>592</v>
      </c>
    </row>
    <row r="9" spans="1:13" s="32" customFormat="1" ht="13.05" customHeight="1" x14ac:dyDescent="0.3">
      <c r="A9" s="327" t="s">
        <v>259</v>
      </c>
      <c r="B9" s="499" t="s">
        <v>520</v>
      </c>
      <c r="C9" s="499" t="s">
        <v>527</v>
      </c>
      <c r="D9" s="504" t="s">
        <v>537</v>
      </c>
      <c r="E9" s="499" t="s">
        <v>548</v>
      </c>
      <c r="F9" s="499" t="s">
        <v>554</v>
      </c>
      <c r="G9" s="504" t="s">
        <v>559</v>
      </c>
      <c r="H9" s="499" t="s">
        <v>405</v>
      </c>
      <c r="I9" s="499" t="s">
        <v>404</v>
      </c>
      <c r="J9" s="504" t="s">
        <v>577</v>
      </c>
      <c r="K9" s="344" t="s">
        <v>444</v>
      </c>
      <c r="L9" s="499" t="s">
        <v>443</v>
      </c>
      <c r="M9" s="507" t="s">
        <v>494</v>
      </c>
    </row>
    <row r="10" spans="1:13" s="32" customFormat="1" ht="13.05" customHeight="1" x14ac:dyDescent="0.3">
      <c r="A10" s="327" t="s">
        <v>260</v>
      </c>
      <c r="B10" s="499" t="s">
        <v>44</v>
      </c>
      <c r="C10" s="499" t="s">
        <v>528</v>
      </c>
      <c r="D10" s="504" t="s">
        <v>538</v>
      </c>
      <c r="E10" s="499" t="s">
        <v>47</v>
      </c>
      <c r="F10" s="499" t="s">
        <v>555</v>
      </c>
      <c r="G10" s="504" t="s">
        <v>560</v>
      </c>
      <c r="H10" s="499" t="s">
        <v>567</v>
      </c>
      <c r="I10" s="499" t="s">
        <v>571</v>
      </c>
      <c r="J10" s="504" t="s">
        <v>578</v>
      </c>
      <c r="K10" s="344" t="s">
        <v>273</v>
      </c>
      <c r="L10" s="499" t="s">
        <v>588</v>
      </c>
      <c r="M10" s="507" t="s">
        <v>593</v>
      </c>
    </row>
    <row r="11" spans="1:13" s="32" customFormat="1" ht="13.05" customHeight="1" x14ac:dyDescent="0.3">
      <c r="A11" s="341" t="s">
        <v>41</v>
      </c>
      <c r="B11" s="500"/>
      <c r="C11" s="500"/>
      <c r="D11" s="503"/>
      <c r="E11" s="500"/>
      <c r="F11" s="500"/>
      <c r="G11" s="503"/>
      <c r="H11" s="500"/>
      <c r="I11" s="500"/>
      <c r="J11" s="503"/>
      <c r="K11" s="500"/>
      <c r="L11" s="500"/>
      <c r="M11" s="508"/>
    </row>
    <row r="12" spans="1:13" s="32" customFormat="1" ht="13.05" customHeight="1" x14ac:dyDescent="0.3">
      <c r="A12" s="327" t="s">
        <v>257</v>
      </c>
      <c r="B12" s="499" t="s">
        <v>521</v>
      </c>
      <c r="C12" s="499" t="s">
        <v>529</v>
      </c>
      <c r="D12" s="502" t="s">
        <v>539</v>
      </c>
      <c r="E12" s="499" t="s">
        <v>549</v>
      </c>
      <c r="F12" s="499" t="s">
        <v>550</v>
      </c>
      <c r="G12" s="502" t="s">
        <v>561</v>
      </c>
      <c r="H12" s="499" t="s">
        <v>568</v>
      </c>
      <c r="I12" s="499" t="s">
        <v>298</v>
      </c>
      <c r="J12" s="502" t="s">
        <v>579</v>
      </c>
      <c r="K12" s="344" t="s">
        <v>586</v>
      </c>
      <c r="L12" s="499" t="s">
        <v>49</v>
      </c>
      <c r="M12" s="506" t="s">
        <v>594</v>
      </c>
    </row>
    <row r="13" spans="1:13" s="32" customFormat="1" ht="13.05" customHeight="1" x14ac:dyDescent="0.3">
      <c r="A13" s="327" t="s">
        <v>258</v>
      </c>
      <c r="B13" s="499" t="s">
        <v>522</v>
      </c>
      <c r="C13" s="499" t="s">
        <v>530</v>
      </c>
      <c r="D13" s="504" t="s">
        <v>540</v>
      </c>
      <c r="E13" s="499" t="s">
        <v>420</v>
      </c>
      <c r="F13" s="499" t="s">
        <v>421</v>
      </c>
      <c r="G13" s="504" t="s">
        <v>422</v>
      </c>
      <c r="H13" s="499" t="s">
        <v>387</v>
      </c>
      <c r="I13" s="499" t="s">
        <v>266</v>
      </c>
      <c r="J13" s="504" t="s">
        <v>580</v>
      </c>
      <c r="K13" s="344" t="s">
        <v>485</v>
      </c>
      <c r="L13" s="499" t="s">
        <v>484</v>
      </c>
      <c r="M13" s="507" t="s">
        <v>536</v>
      </c>
    </row>
    <row r="14" spans="1:13" s="32" customFormat="1" ht="13.05" customHeight="1" x14ac:dyDescent="0.3">
      <c r="A14" s="327" t="s">
        <v>259</v>
      </c>
      <c r="B14" s="499" t="s">
        <v>523</v>
      </c>
      <c r="C14" s="499" t="s">
        <v>531</v>
      </c>
      <c r="D14" s="504" t="s">
        <v>541</v>
      </c>
      <c r="E14" s="499" t="s">
        <v>550</v>
      </c>
      <c r="F14" s="499" t="s">
        <v>549</v>
      </c>
      <c r="G14" s="504" t="s">
        <v>562</v>
      </c>
      <c r="H14" s="499" t="s">
        <v>362</v>
      </c>
      <c r="I14" s="499" t="s">
        <v>572</v>
      </c>
      <c r="J14" s="504" t="s">
        <v>581</v>
      </c>
      <c r="K14" s="346" t="s">
        <v>587</v>
      </c>
      <c r="L14" s="509" t="s">
        <v>61</v>
      </c>
      <c r="M14" s="507" t="s">
        <v>595</v>
      </c>
    </row>
    <row r="15" spans="1:13" s="32" customFormat="1" ht="13.05" customHeight="1" x14ac:dyDescent="0.3">
      <c r="A15" s="327" t="s">
        <v>260</v>
      </c>
      <c r="B15" s="499" t="s">
        <v>87</v>
      </c>
      <c r="C15" s="499" t="s">
        <v>115</v>
      </c>
      <c r="D15" s="502" t="s">
        <v>542</v>
      </c>
      <c r="E15" s="499" t="s">
        <v>340</v>
      </c>
      <c r="F15" s="499" t="s">
        <v>415</v>
      </c>
      <c r="G15" s="502" t="s">
        <v>416</v>
      </c>
      <c r="H15" s="499" t="s">
        <v>565</v>
      </c>
      <c r="I15" s="499" t="s">
        <v>570</v>
      </c>
      <c r="J15" s="502" t="s">
        <v>575</v>
      </c>
      <c r="K15" s="346" t="s">
        <v>588</v>
      </c>
      <c r="L15" s="509" t="s">
        <v>273</v>
      </c>
      <c r="M15" s="506" t="s">
        <v>596</v>
      </c>
    </row>
    <row r="16" spans="1:13" s="32" customFormat="1" ht="13.05" customHeight="1" x14ac:dyDescent="0.3">
      <c r="A16" s="341" t="s">
        <v>42</v>
      </c>
      <c r="B16" s="500"/>
      <c r="C16" s="500"/>
      <c r="D16" s="503"/>
      <c r="E16" s="500"/>
      <c r="F16" s="500"/>
      <c r="G16" s="503"/>
      <c r="H16" s="500"/>
      <c r="I16" s="500"/>
      <c r="J16" s="503"/>
      <c r="K16" s="500"/>
      <c r="L16" s="500"/>
      <c r="M16" s="508"/>
    </row>
    <row r="17" spans="1:13" s="32" customFormat="1" ht="13.05" customHeight="1" x14ac:dyDescent="0.3">
      <c r="A17" s="327" t="s">
        <v>257</v>
      </c>
      <c r="B17" s="499" t="s">
        <v>524</v>
      </c>
      <c r="C17" s="499" t="s">
        <v>532</v>
      </c>
      <c r="D17" s="502" t="s">
        <v>543</v>
      </c>
      <c r="E17" s="499" t="s">
        <v>551</v>
      </c>
      <c r="F17" s="499" t="s">
        <v>556</v>
      </c>
      <c r="G17" s="502" t="s">
        <v>563</v>
      </c>
      <c r="H17" s="499" t="s">
        <v>457</v>
      </c>
      <c r="I17" s="499" t="s">
        <v>458</v>
      </c>
      <c r="J17" s="502" t="s">
        <v>459</v>
      </c>
      <c r="K17" s="344" t="s">
        <v>497</v>
      </c>
      <c r="L17" s="499" t="s">
        <v>498</v>
      </c>
      <c r="M17" s="506" t="s">
        <v>499</v>
      </c>
    </row>
    <row r="18" spans="1:13" s="32" customFormat="1" ht="13.05" customHeight="1" x14ac:dyDescent="0.3">
      <c r="A18" s="327" t="s">
        <v>258</v>
      </c>
      <c r="B18" s="499" t="s">
        <v>525</v>
      </c>
      <c r="C18" s="499" t="s">
        <v>533</v>
      </c>
      <c r="D18" s="504" t="s">
        <v>544</v>
      </c>
      <c r="E18" s="499" t="s">
        <v>464</v>
      </c>
      <c r="F18" s="499" t="s">
        <v>463</v>
      </c>
      <c r="G18" s="504" t="s">
        <v>564</v>
      </c>
      <c r="H18" s="499" t="s">
        <v>363</v>
      </c>
      <c r="I18" s="499" t="s">
        <v>573</v>
      </c>
      <c r="J18" s="504" t="s">
        <v>582</v>
      </c>
      <c r="K18" s="344" t="s">
        <v>420</v>
      </c>
      <c r="L18" s="499" t="s">
        <v>421</v>
      </c>
      <c r="M18" s="507" t="s">
        <v>422</v>
      </c>
    </row>
    <row r="19" spans="1:13" s="32" customFormat="1" ht="13.05" customHeight="1" x14ac:dyDescent="0.3">
      <c r="A19" s="327" t="s">
        <v>259</v>
      </c>
      <c r="B19" s="499" t="s">
        <v>526</v>
      </c>
      <c r="C19" s="499" t="s">
        <v>534</v>
      </c>
      <c r="D19" s="504" t="s">
        <v>545</v>
      </c>
      <c r="E19" s="499" t="s">
        <v>356</v>
      </c>
      <c r="F19" s="499" t="s">
        <v>355</v>
      </c>
      <c r="G19" s="504" t="s">
        <v>435</v>
      </c>
      <c r="H19" s="499" t="s">
        <v>569</v>
      </c>
      <c r="I19" s="499" t="s">
        <v>574</v>
      </c>
      <c r="J19" s="504" t="s">
        <v>583</v>
      </c>
      <c r="K19" s="344" t="s">
        <v>589</v>
      </c>
      <c r="L19" s="499" t="s">
        <v>590</v>
      </c>
      <c r="M19" s="507" t="s">
        <v>597</v>
      </c>
    </row>
    <row r="20" spans="1:13" s="32" customFormat="1" ht="13.05" customHeight="1" x14ac:dyDescent="0.3">
      <c r="A20" s="347" t="s">
        <v>260</v>
      </c>
      <c r="B20" s="501" t="s">
        <v>115</v>
      </c>
      <c r="C20" s="501" t="s">
        <v>115</v>
      </c>
      <c r="D20" s="505" t="s">
        <v>546</v>
      </c>
      <c r="E20" s="501" t="s">
        <v>115</v>
      </c>
      <c r="F20" s="501" t="s">
        <v>115</v>
      </c>
      <c r="G20" s="505" t="s">
        <v>546</v>
      </c>
      <c r="H20" s="501" t="s">
        <v>115</v>
      </c>
      <c r="I20" s="501" t="s">
        <v>115</v>
      </c>
      <c r="J20" s="505" t="s">
        <v>546</v>
      </c>
      <c r="K20" s="348" t="s">
        <v>115</v>
      </c>
      <c r="L20" s="501" t="s">
        <v>115</v>
      </c>
      <c r="M20" s="510" t="s">
        <v>546</v>
      </c>
    </row>
    <row r="21" spans="1:13" ht="13.05" customHeight="1" x14ac:dyDescent="0.3">
      <c r="A21" s="1" t="s">
        <v>98</v>
      </c>
    </row>
    <row r="22" spans="1:13" ht="13.05" customHeight="1" x14ac:dyDescent="0.3">
      <c r="A22" s="590" t="s">
        <v>411</v>
      </c>
      <c r="B22" s="590"/>
      <c r="C22" s="590"/>
      <c r="D22" s="590"/>
      <c r="E22" s="590"/>
      <c r="F22" s="590"/>
      <c r="G22" s="590"/>
      <c r="H22" s="590"/>
      <c r="I22" s="590"/>
      <c r="J22" s="590"/>
      <c r="K22" s="590"/>
      <c r="L22" s="590"/>
      <c r="M22" s="590"/>
    </row>
    <row r="23" spans="1:13" ht="13.05" customHeight="1" x14ac:dyDescent="0.3">
      <c r="A23" s="573" t="s">
        <v>175</v>
      </c>
      <c r="B23" s="573"/>
      <c r="C23" s="573"/>
      <c r="D23" s="573"/>
      <c r="E23" s="573"/>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A16" sqref="A16:E17"/>
    </sheetView>
  </sheetViews>
  <sheetFormatPr defaultColWidth="9.21875" defaultRowHeight="14.4" x14ac:dyDescent="0.3"/>
  <cols>
    <col min="1" max="1" width="40.21875" style="2" bestFit="1" customWidth="1"/>
    <col min="2" max="6" width="10.77734375" style="2" customWidth="1"/>
    <col min="7" max="16384" width="9.21875" style="2"/>
  </cols>
  <sheetData>
    <row r="1" spans="1:6" s="32" customFormat="1" ht="13.05" customHeight="1" x14ac:dyDescent="0.3"/>
    <row r="2" spans="1:6" s="32" customFormat="1" ht="26.1" customHeight="1" x14ac:dyDescent="0.3">
      <c r="A2" s="579" t="s">
        <v>598</v>
      </c>
      <c r="B2" s="579"/>
      <c r="C2" s="579"/>
      <c r="D2" s="579"/>
      <c r="E2" s="579"/>
      <c r="F2" s="579"/>
    </row>
    <row r="3" spans="1:6" s="32" customFormat="1" ht="13.05" customHeight="1" x14ac:dyDescent="0.3"/>
    <row r="4" spans="1:6" s="32" customFormat="1" ht="13.05" customHeight="1" x14ac:dyDescent="0.3">
      <c r="A4" s="300"/>
      <c r="B4" s="301">
        <v>2016</v>
      </c>
      <c r="C4" s="192">
        <f>+B4+1</f>
        <v>2017</v>
      </c>
      <c r="D4" s="192">
        <f>+C4+1</f>
        <v>2018</v>
      </c>
      <c r="E4" s="192">
        <f>+D4+1</f>
        <v>2019</v>
      </c>
      <c r="F4" s="194" t="s">
        <v>104</v>
      </c>
    </row>
    <row r="5" spans="1:6" s="32" customFormat="1" ht="13.05" customHeight="1" x14ac:dyDescent="0.3">
      <c r="A5" s="349" t="s">
        <v>599</v>
      </c>
      <c r="B5" s="350"/>
      <c r="C5" s="351"/>
      <c r="D5" s="350"/>
      <c r="E5" s="350"/>
      <c r="F5" s="352"/>
    </row>
    <row r="6" spans="1:6" s="32" customFormat="1" ht="13.05" customHeight="1" x14ac:dyDescent="0.3">
      <c r="A6" s="353" t="s">
        <v>29</v>
      </c>
      <c r="B6" s="354" t="s">
        <v>604</v>
      </c>
      <c r="C6" s="354" t="s">
        <v>605</v>
      </c>
      <c r="D6" s="354" t="s">
        <v>606</v>
      </c>
      <c r="E6" s="354" t="s">
        <v>607</v>
      </c>
      <c r="F6" s="355" t="s">
        <v>608</v>
      </c>
    </row>
    <row r="7" spans="1:6" s="32" customFormat="1" ht="13.05" customHeight="1" x14ac:dyDescent="0.3">
      <c r="A7" s="353" t="s">
        <v>600</v>
      </c>
      <c r="B7" s="356"/>
      <c r="C7" s="357" t="s">
        <v>158</v>
      </c>
      <c r="D7" s="357" t="s">
        <v>208</v>
      </c>
      <c r="E7" s="357" t="s">
        <v>164</v>
      </c>
      <c r="F7" s="358" t="s">
        <v>322</v>
      </c>
    </row>
    <row r="8" spans="1:6" s="32" customFormat="1" ht="13.05" customHeight="1" x14ac:dyDescent="0.3">
      <c r="A8" s="359" t="s">
        <v>601</v>
      </c>
      <c r="B8" s="360"/>
      <c r="C8" s="361"/>
      <c r="D8" s="360"/>
      <c r="E8" s="360"/>
      <c r="F8" s="362"/>
    </row>
    <row r="9" spans="1:6" s="32" customFormat="1" ht="13.05" customHeight="1" x14ac:dyDescent="0.3">
      <c r="A9" s="353" t="s">
        <v>74</v>
      </c>
      <c r="B9" s="356" t="s">
        <v>606</v>
      </c>
      <c r="C9" s="356" t="s">
        <v>611</v>
      </c>
      <c r="D9" s="356" t="s">
        <v>614</v>
      </c>
      <c r="E9" s="356" t="s">
        <v>615</v>
      </c>
      <c r="F9" s="363" t="s">
        <v>616</v>
      </c>
    </row>
    <row r="10" spans="1:6" s="32" customFormat="1" ht="13.05" customHeight="1" x14ac:dyDescent="0.3">
      <c r="A10" s="353" t="s">
        <v>75</v>
      </c>
      <c r="B10" s="356" t="s">
        <v>609</v>
      </c>
      <c r="C10" s="356" t="s">
        <v>612</v>
      </c>
      <c r="D10" s="356" t="s">
        <v>617</v>
      </c>
      <c r="E10" s="356" t="s">
        <v>618</v>
      </c>
      <c r="F10" s="363" t="s">
        <v>617</v>
      </c>
    </row>
    <row r="11" spans="1:6" s="32" customFormat="1" ht="13.05" customHeight="1" x14ac:dyDescent="0.3">
      <c r="A11" s="353" t="s">
        <v>76</v>
      </c>
      <c r="B11" s="356" t="s">
        <v>610</v>
      </c>
      <c r="C11" s="356" t="s">
        <v>613</v>
      </c>
      <c r="D11" s="356" t="s">
        <v>619</v>
      </c>
      <c r="E11" s="356" t="s">
        <v>613</v>
      </c>
      <c r="F11" s="363" t="s">
        <v>620</v>
      </c>
    </row>
    <row r="12" spans="1:6" s="32" customFormat="1" ht="13.05" customHeight="1" x14ac:dyDescent="0.3">
      <c r="A12" s="359" t="s">
        <v>602</v>
      </c>
      <c r="B12" s="360"/>
      <c r="C12" s="361"/>
      <c r="D12" s="360"/>
      <c r="E12" s="360"/>
      <c r="F12" s="364"/>
    </row>
    <row r="13" spans="1:6" s="32" customFormat="1" ht="13.05" customHeight="1" x14ac:dyDescent="0.3">
      <c r="A13" s="353" t="s">
        <v>40</v>
      </c>
      <c r="B13" s="356" t="s">
        <v>621</v>
      </c>
      <c r="C13" s="356" t="s">
        <v>623</v>
      </c>
      <c r="D13" s="356" t="s">
        <v>625</v>
      </c>
      <c r="E13" s="356" t="s">
        <v>627</v>
      </c>
      <c r="F13" s="363" t="s">
        <v>629</v>
      </c>
    </row>
    <row r="14" spans="1:6" s="32" customFormat="1" ht="13.05" customHeight="1" x14ac:dyDescent="0.3">
      <c r="A14" s="353" t="s">
        <v>603</v>
      </c>
      <c r="B14" s="356" t="s">
        <v>605</v>
      </c>
      <c r="C14" s="356" t="s">
        <v>608</v>
      </c>
      <c r="D14" s="356" t="s">
        <v>626</v>
      </c>
      <c r="E14" s="356" t="s">
        <v>628</v>
      </c>
      <c r="F14" s="363" t="s">
        <v>630</v>
      </c>
    </row>
    <row r="15" spans="1:6" s="32" customFormat="1" ht="13.05" customHeight="1" x14ac:dyDescent="0.3">
      <c r="A15" s="365" t="s">
        <v>42</v>
      </c>
      <c r="B15" s="366" t="s">
        <v>622</v>
      </c>
      <c r="C15" s="366" t="s">
        <v>624</v>
      </c>
      <c r="D15" s="366" t="s">
        <v>619</v>
      </c>
      <c r="E15" s="366" t="s">
        <v>613</v>
      </c>
      <c r="F15" s="367" t="s">
        <v>622</v>
      </c>
    </row>
    <row r="16" spans="1:6" ht="13.05" customHeight="1" x14ac:dyDescent="0.3">
      <c r="A16" s="1" t="s">
        <v>98</v>
      </c>
    </row>
    <row r="17" spans="1:5" ht="13.05" customHeight="1" x14ac:dyDescent="0.3">
      <c r="A17" s="573" t="s">
        <v>175</v>
      </c>
      <c r="B17" s="573"/>
      <c r="C17" s="573"/>
      <c r="D17" s="573"/>
      <c r="E17" s="573"/>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A16" sqref="A16:E17"/>
    </sheetView>
  </sheetViews>
  <sheetFormatPr defaultColWidth="9.21875" defaultRowHeight="14.4" x14ac:dyDescent="0.3"/>
  <cols>
    <col min="1" max="1" width="40.21875" style="2" bestFit="1" customWidth="1"/>
    <col min="2" max="6" width="10.77734375" style="2" customWidth="1"/>
    <col min="7" max="16384" width="9.21875" style="2"/>
  </cols>
  <sheetData>
    <row r="1" spans="1:6" s="32" customFormat="1" ht="13.05" customHeight="1" x14ac:dyDescent="0.3"/>
    <row r="2" spans="1:6" s="32" customFormat="1" ht="26.1" customHeight="1" x14ac:dyDescent="0.3">
      <c r="A2" s="579" t="s">
        <v>631</v>
      </c>
      <c r="B2" s="579"/>
      <c r="C2" s="579"/>
      <c r="D2" s="579"/>
      <c r="E2" s="579"/>
      <c r="F2" s="579"/>
    </row>
    <row r="3" spans="1:6" s="32" customFormat="1" ht="13.05" customHeight="1" x14ac:dyDescent="0.3"/>
    <row r="4" spans="1:6" s="32" customFormat="1" ht="13.05" customHeight="1" x14ac:dyDescent="0.3">
      <c r="A4" s="300"/>
      <c r="B4" s="301">
        <v>2016</v>
      </c>
      <c r="C4" s="192">
        <v>2017</v>
      </c>
      <c r="D4" s="192">
        <v>2018</v>
      </c>
      <c r="E4" s="192">
        <v>2019</v>
      </c>
      <c r="F4" s="194" t="s">
        <v>104</v>
      </c>
    </row>
    <row r="5" spans="1:6" s="32" customFormat="1" ht="13.05" customHeight="1" x14ac:dyDescent="0.3">
      <c r="A5" s="349" t="s">
        <v>632</v>
      </c>
      <c r="B5" s="350"/>
      <c r="C5" s="351"/>
      <c r="D5" s="350"/>
      <c r="E5" s="350"/>
      <c r="F5" s="352"/>
    </row>
    <row r="6" spans="1:6" s="32" customFormat="1" ht="13.05" customHeight="1" x14ac:dyDescent="0.3">
      <c r="A6" s="353" t="s">
        <v>29</v>
      </c>
      <c r="B6" s="368" t="s">
        <v>416</v>
      </c>
      <c r="C6" s="368" t="s">
        <v>633</v>
      </c>
      <c r="D6" s="368" t="s">
        <v>416</v>
      </c>
      <c r="E6" s="368" t="s">
        <v>634</v>
      </c>
      <c r="F6" s="369" t="s">
        <v>416</v>
      </c>
    </row>
    <row r="7" spans="1:6" s="32" customFormat="1" ht="13.05" customHeight="1" x14ac:dyDescent="0.3">
      <c r="A7" s="353" t="s">
        <v>600</v>
      </c>
      <c r="B7" s="370"/>
      <c r="C7" s="371" t="s">
        <v>635</v>
      </c>
      <c r="D7" s="511" t="s">
        <v>227</v>
      </c>
      <c r="E7" s="511" t="s">
        <v>183</v>
      </c>
      <c r="F7" s="512" t="s">
        <v>227</v>
      </c>
    </row>
    <row r="8" spans="1:6" s="32" customFormat="1" ht="13.05" customHeight="1" x14ac:dyDescent="0.3">
      <c r="A8" s="359" t="s">
        <v>601</v>
      </c>
      <c r="B8" s="372"/>
      <c r="C8" s="373"/>
      <c r="D8" s="372"/>
      <c r="E8" s="372"/>
      <c r="F8" s="374"/>
    </row>
    <row r="9" spans="1:6" s="32" customFormat="1" ht="13.05" customHeight="1" x14ac:dyDescent="0.3">
      <c r="A9" s="353" t="s">
        <v>74</v>
      </c>
      <c r="B9" s="370" t="s">
        <v>636</v>
      </c>
      <c r="C9" s="370" t="s">
        <v>505</v>
      </c>
      <c r="D9" s="370" t="s">
        <v>652</v>
      </c>
      <c r="E9" s="370" t="s">
        <v>505</v>
      </c>
      <c r="F9" s="375" t="s">
        <v>655</v>
      </c>
    </row>
    <row r="10" spans="1:6" s="32" customFormat="1" ht="13.05" customHeight="1" x14ac:dyDescent="0.3">
      <c r="A10" s="353" t="s">
        <v>75</v>
      </c>
      <c r="B10" s="370" t="s">
        <v>637</v>
      </c>
      <c r="C10" s="370" t="s">
        <v>637</v>
      </c>
      <c r="D10" s="370" t="s">
        <v>653</v>
      </c>
      <c r="E10" s="370" t="s">
        <v>654</v>
      </c>
      <c r="F10" s="375" t="s">
        <v>416</v>
      </c>
    </row>
    <row r="11" spans="1:6" s="32" customFormat="1" ht="13.05" customHeight="1" x14ac:dyDescent="0.3">
      <c r="A11" s="353" t="s">
        <v>76</v>
      </c>
      <c r="B11" s="370" t="s">
        <v>638</v>
      </c>
      <c r="C11" s="370" t="s">
        <v>651</v>
      </c>
      <c r="D11" s="370" t="s">
        <v>646</v>
      </c>
      <c r="E11" s="370" t="s">
        <v>465</v>
      </c>
      <c r="F11" s="375" t="s">
        <v>656</v>
      </c>
    </row>
    <row r="12" spans="1:6" s="32" customFormat="1" ht="13.05" customHeight="1" x14ac:dyDescent="0.3">
      <c r="A12" s="359" t="s">
        <v>602</v>
      </c>
      <c r="B12" s="372"/>
      <c r="C12" s="373"/>
      <c r="D12" s="372"/>
      <c r="E12" s="372"/>
      <c r="F12" s="374"/>
    </row>
    <row r="13" spans="1:6" s="32" customFormat="1" ht="13.05" customHeight="1" x14ac:dyDescent="0.3">
      <c r="A13" s="353" t="s">
        <v>40</v>
      </c>
      <c r="B13" s="370" t="s">
        <v>579</v>
      </c>
      <c r="C13" s="370" t="s">
        <v>641</v>
      </c>
      <c r="D13" s="370" t="s">
        <v>644</v>
      </c>
      <c r="E13" s="370" t="s">
        <v>647</v>
      </c>
      <c r="F13" s="375" t="s">
        <v>579</v>
      </c>
    </row>
    <row r="14" spans="1:6" s="32" customFormat="1" ht="13.05" customHeight="1" x14ac:dyDescent="0.3">
      <c r="A14" s="353" t="s">
        <v>603</v>
      </c>
      <c r="B14" s="370" t="s">
        <v>639</v>
      </c>
      <c r="C14" s="370" t="s">
        <v>642</v>
      </c>
      <c r="D14" s="370" t="s">
        <v>645</v>
      </c>
      <c r="E14" s="370" t="s">
        <v>648</v>
      </c>
      <c r="F14" s="375" t="s">
        <v>649</v>
      </c>
    </row>
    <row r="15" spans="1:6" s="32" customFormat="1" ht="13.05" customHeight="1" x14ac:dyDescent="0.3">
      <c r="A15" s="365" t="s">
        <v>42</v>
      </c>
      <c r="B15" s="376" t="s">
        <v>640</v>
      </c>
      <c r="C15" s="376" t="s">
        <v>643</v>
      </c>
      <c r="D15" s="376" t="s">
        <v>646</v>
      </c>
      <c r="E15" s="376" t="s">
        <v>465</v>
      </c>
      <c r="F15" s="377" t="s">
        <v>650</v>
      </c>
    </row>
    <row r="16" spans="1:6" ht="13.05" customHeight="1" x14ac:dyDescent="0.3">
      <c r="A16" s="1" t="s">
        <v>98</v>
      </c>
    </row>
    <row r="17" spans="1:5" ht="13.05" customHeight="1" x14ac:dyDescent="0.3">
      <c r="A17" s="573" t="s">
        <v>175</v>
      </c>
      <c r="B17" s="573"/>
      <c r="C17" s="573"/>
      <c r="D17" s="573"/>
      <c r="E17" s="573"/>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A10" sqref="A10:E11"/>
    </sheetView>
  </sheetViews>
  <sheetFormatPr defaultColWidth="9.21875" defaultRowHeight="14.4" x14ac:dyDescent="0.3"/>
  <cols>
    <col min="1" max="1" width="31" style="2" customWidth="1"/>
    <col min="2" max="4" width="10.77734375" style="2" customWidth="1"/>
    <col min="5" max="16384" width="9.21875" style="2"/>
  </cols>
  <sheetData>
    <row r="1" spans="1:14" s="32" customFormat="1" ht="13.05" customHeight="1" x14ac:dyDescent="0.3"/>
    <row r="2" spans="1:14" s="32" customFormat="1" ht="26.1" customHeight="1" x14ac:dyDescent="0.3">
      <c r="A2" s="579" t="s">
        <v>657</v>
      </c>
      <c r="B2" s="579"/>
      <c r="C2" s="579"/>
      <c r="D2" s="579"/>
      <c r="E2" s="579"/>
      <c r="F2" s="52"/>
      <c r="G2" s="52"/>
      <c r="H2" s="52"/>
      <c r="I2" s="52"/>
      <c r="J2" s="52"/>
      <c r="K2" s="52"/>
      <c r="L2" s="52"/>
      <c r="M2" s="52"/>
      <c r="N2" s="52"/>
    </row>
    <row r="3" spans="1:14" s="32" customFormat="1" ht="13.05" customHeight="1" x14ac:dyDescent="0.3"/>
    <row r="4" spans="1:14" s="32" customFormat="1" ht="13.05" customHeight="1" x14ac:dyDescent="0.3">
      <c r="A4" s="300"/>
      <c r="B4" s="301" t="s">
        <v>237</v>
      </c>
      <c r="C4" s="192" t="s">
        <v>238</v>
      </c>
      <c r="D4" s="192" t="s">
        <v>1</v>
      </c>
      <c r="E4" s="194" t="s">
        <v>3</v>
      </c>
    </row>
    <row r="5" spans="1:14" s="32" customFormat="1" ht="13.05" customHeight="1" x14ac:dyDescent="0.3">
      <c r="A5" s="378" t="s">
        <v>658</v>
      </c>
      <c r="B5" s="379">
        <v>21364</v>
      </c>
      <c r="C5" s="379">
        <v>20890</v>
      </c>
      <c r="D5" s="379">
        <v>42254</v>
      </c>
      <c r="E5" s="513" t="s">
        <v>662</v>
      </c>
    </row>
    <row r="6" spans="1:14" s="32" customFormat="1" ht="13.05" customHeight="1" x14ac:dyDescent="0.3">
      <c r="A6" s="380" t="s">
        <v>659</v>
      </c>
      <c r="B6" s="381">
        <v>65</v>
      </c>
      <c r="C6" s="381">
        <v>161</v>
      </c>
      <c r="D6" s="381">
        <v>226</v>
      </c>
      <c r="E6" s="513" t="s">
        <v>114</v>
      </c>
    </row>
    <row r="7" spans="1:14" s="32" customFormat="1" ht="13.05" customHeight="1" x14ac:dyDescent="0.3">
      <c r="A7" s="380" t="s">
        <v>660</v>
      </c>
      <c r="B7" s="381">
        <v>1246</v>
      </c>
      <c r="C7" s="381">
        <v>1623</v>
      </c>
      <c r="D7" s="381">
        <v>2869</v>
      </c>
      <c r="E7" s="513" t="s">
        <v>663</v>
      </c>
    </row>
    <row r="8" spans="1:14" s="32" customFormat="1" ht="13.05" customHeight="1" x14ac:dyDescent="0.3">
      <c r="A8" s="380" t="s">
        <v>661</v>
      </c>
      <c r="B8" s="382">
        <v>44</v>
      </c>
      <c r="C8" s="382">
        <v>48</v>
      </c>
      <c r="D8" s="382">
        <v>92</v>
      </c>
      <c r="E8" s="514" t="s">
        <v>184</v>
      </c>
    </row>
    <row r="9" spans="1:14" s="32" customFormat="1" ht="13.05" customHeight="1" x14ac:dyDescent="0.3">
      <c r="A9" s="384" t="s">
        <v>1</v>
      </c>
      <c r="B9" s="383">
        <v>22719</v>
      </c>
      <c r="C9" s="383">
        <v>22722</v>
      </c>
      <c r="D9" s="383">
        <v>45441</v>
      </c>
      <c r="E9" s="515" t="s">
        <v>87</v>
      </c>
    </row>
    <row r="10" spans="1:14" ht="13.05" customHeight="1" x14ac:dyDescent="0.3">
      <c r="A10" s="1" t="s">
        <v>98</v>
      </c>
    </row>
    <row r="11" spans="1:14" ht="13.05" customHeight="1" x14ac:dyDescent="0.3">
      <c r="A11" s="573" t="s">
        <v>175</v>
      </c>
      <c r="B11" s="573"/>
      <c r="C11" s="573"/>
      <c r="D11" s="573"/>
      <c r="E11" s="573"/>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18" sqref="A18:F19"/>
    </sheetView>
  </sheetViews>
  <sheetFormatPr defaultColWidth="9.21875" defaultRowHeight="14.4" x14ac:dyDescent="0.3"/>
  <cols>
    <col min="1" max="1" width="41.77734375" style="2" customWidth="1"/>
    <col min="2" max="5" width="10.77734375" style="2" customWidth="1"/>
    <col min="6" max="16384" width="9.21875" style="2"/>
  </cols>
  <sheetData>
    <row r="1" spans="1:9" s="32" customFormat="1" ht="13.05" customHeight="1" x14ac:dyDescent="0.3"/>
    <row r="2" spans="1:9" s="32" customFormat="1" ht="13.05" customHeight="1" x14ac:dyDescent="0.3">
      <c r="A2" s="579" t="s">
        <v>664</v>
      </c>
      <c r="B2" s="579"/>
      <c r="C2" s="579"/>
      <c r="D2" s="579"/>
      <c r="E2" s="579"/>
      <c r="F2" s="579"/>
      <c r="G2" s="52"/>
      <c r="H2" s="52"/>
      <c r="I2" s="52"/>
    </row>
    <row r="3" spans="1:9" s="32" customFormat="1" ht="13.05" customHeight="1" x14ac:dyDescent="0.3"/>
    <row r="4" spans="1:9" s="32" customFormat="1" ht="13.05" customHeight="1" x14ac:dyDescent="0.3">
      <c r="A4" s="155"/>
      <c r="B4" s="156">
        <v>2016</v>
      </c>
      <c r="C4" s="156">
        <v>2017</v>
      </c>
      <c r="D4" s="156">
        <v>2018</v>
      </c>
      <c r="E4" s="156">
        <v>2019</v>
      </c>
      <c r="F4" s="157" t="s">
        <v>104</v>
      </c>
    </row>
    <row r="5" spans="1:9" s="32" customFormat="1" ht="13.05" customHeight="1" x14ac:dyDescent="0.3">
      <c r="A5" s="158" t="s">
        <v>665</v>
      </c>
      <c r="B5" s="159"/>
      <c r="C5" s="160"/>
      <c r="D5" s="160"/>
      <c r="E5" s="160"/>
      <c r="F5" s="161"/>
    </row>
    <row r="6" spans="1:9" s="32" customFormat="1" ht="13.05" customHeight="1" x14ac:dyDescent="0.3">
      <c r="A6" s="162" t="s">
        <v>1</v>
      </c>
      <c r="B6" s="163">
        <v>42689</v>
      </c>
      <c r="C6" s="164">
        <v>43756</v>
      </c>
      <c r="D6" s="164">
        <v>44904</v>
      </c>
      <c r="E6" s="164">
        <v>43969</v>
      </c>
      <c r="F6" s="165" t="s">
        <v>0</v>
      </c>
    </row>
    <row r="7" spans="1:9" s="32" customFormat="1" ht="13.05" customHeight="1" x14ac:dyDescent="0.3">
      <c r="A7" s="516" t="s">
        <v>667</v>
      </c>
      <c r="B7" s="166" t="s">
        <v>671</v>
      </c>
      <c r="C7" s="167" t="s">
        <v>672</v>
      </c>
      <c r="D7" s="167" t="s">
        <v>673</v>
      </c>
      <c r="E7" s="167" t="s">
        <v>287</v>
      </c>
      <c r="F7" s="165" t="s">
        <v>0</v>
      </c>
    </row>
    <row r="8" spans="1:9" s="32" customFormat="1" ht="13.05" customHeight="1" x14ac:dyDescent="0.3">
      <c r="A8" s="162" t="s">
        <v>107</v>
      </c>
      <c r="B8" s="166"/>
      <c r="C8" s="167" t="s">
        <v>195</v>
      </c>
      <c r="D8" s="167" t="s">
        <v>118</v>
      </c>
      <c r="E8" s="517" t="s">
        <v>674</v>
      </c>
      <c r="F8" s="168" t="s">
        <v>322</v>
      </c>
    </row>
    <row r="9" spans="1:9" s="32" customFormat="1" ht="13.05" customHeight="1" x14ac:dyDescent="0.3">
      <c r="A9" s="169" t="s">
        <v>666</v>
      </c>
      <c r="B9" s="170"/>
      <c r="C9" s="170"/>
      <c r="D9" s="170"/>
      <c r="E9" s="170"/>
      <c r="F9" s="171"/>
    </row>
    <row r="10" spans="1:9" s="32" customFormat="1" ht="13.05" customHeight="1" x14ac:dyDescent="0.3">
      <c r="A10" s="162" t="s">
        <v>1</v>
      </c>
      <c r="B10" s="163">
        <v>388128</v>
      </c>
      <c r="C10" s="163">
        <v>642065</v>
      </c>
      <c r="D10" s="163">
        <v>478363</v>
      </c>
      <c r="E10" s="163">
        <v>763776</v>
      </c>
      <c r="F10" s="165" t="s">
        <v>0</v>
      </c>
    </row>
    <row r="11" spans="1:9" s="32" customFormat="1" ht="13.05" customHeight="1" x14ac:dyDescent="0.3">
      <c r="A11" s="162" t="s">
        <v>107</v>
      </c>
      <c r="B11" s="166"/>
      <c r="C11" s="166" t="s">
        <v>675</v>
      </c>
      <c r="D11" s="518" t="s">
        <v>149</v>
      </c>
      <c r="E11" s="166" t="s">
        <v>574</v>
      </c>
      <c r="F11" s="168" t="s">
        <v>288</v>
      </c>
    </row>
    <row r="12" spans="1:9" s="32" customFormat="1" ht="13.05" customHeight="1" x14ac:dyDescent="0.3">
      <c r="A12" s="158" t="s">
        <v>669</v>
      </c>
      <c r="B12" s="170"/>
      <c r="C12" s="170"/>
      <c r="D12" s="170"/>
      <c r="E12" s="170"/>
      <c r="F12" s="171"/>
    </row>
    <row r="13" spans="1:9" s="32" customFormat="1" ht="13.05" customHeight="1" x14ac:dyDescent="0.3">
      <c r="A13" s="162" t="s">
        <v>1</v>
      </c>
      <c r="B13" s="164">
        <v>1301676</v>
      </c>
      <c r="C13" s="164">
        <v>2722905</v>
      </c>
      <c r="D13" s="164">
        <v>1594506</v>
      </c>
      <c r="E13" s="164">
        <v>1921410</v>
      </c>
      <c r="F13" s="165" t="s">
        <v>0</v>
      </c>
    </row>
    <row r="14" spans="1:9" s="32" customFormat="1" ht="13.05" customHeight="1" x14ac:dyDescent="0.3">
      <c r="A14" s="162" t="s">
        <v>107</v>
      </c>
      <c r="B14" s="166"/>
      <c r="C14" s="166" t="s">
        <v>676</v>
      </c>
      <c r="D14" s="518" t="s">
        <v>677</v>
      </c>
      <c r="E14" s="166" t="s">
        <v>678</v>
      </c>
      <c r="F14" s="168" t="s">
        <v>679</v>
      </c>
    </row>
    <row r="15" spans="1:9" s="32" customFormat="1" ht="13.05" customHeight="1" x14ac:dyDescent="0.3">
      <c r="A15" s="169" t="s">
        <v>670</v>
      </c>
      <c r="B15" s="170"/>
      <c r="C15" s="170"/>
      <c r="D15" s="170"/>
      <c r="E15" s="170"/>
      <c r="F15" s="171"/>
    </row>
    <row r="16" spans="1:9" s="32" customFormat="1" ht="13.05" customHeight="1" x14ac:dyDescent="0.3">
      <c r="A16" s="162" t="s">
        <v>1</v>
      </c>
      <c r="B16" s="164">
        <v>9668</v>
      </c>
      <c r="C16" s="164">
        <v>9242</v>
      </c>
      <c r="D16" s="164">
        <v>10136</v>
      </c>
      <c r="E16" s="164">
        <v>13237</v>
      </c>
      <c r="F16" s="165" t="s">
        <v>0</v>
      </c>
    </row>
    <row r="17" spans="1:6" s="32" customFormat="1" ht="13.05" customHeight="1" x14ac:dyDescent="0.3">
      <c r="A17" s="172" t="s">
        <v>107</v>
      </c>
      <c r="B17" s="173"/>
      <c r="C17" s="519" t="s">
        <v>680</v>
      </c>
      <c r="D17" s="173" t="s">
        <v>681</v>
      </c>
      <c r="E17" s="173" t="s">
        <v>682</v>
      </c>
      <c r="F17" s="174" t="s">
        <v>683</v>
      </c>
    </row>
    <row r="18" spans="1:6" s="1" customFormat="1" ht="13.05" customHeight="1" x14ac:dyDescent="0.2">
      <c r="A18" s="1" t="s">
        <v>98</v>
      </c>
    </row>
    <row r="19" spans="1:6" s="1" customFormat="1" ht="10.199999999999999" x14ac:dyDescent="0.2">
      <c r="A19" s="573" t="s">
        <v>668</v>
      </c>
      <c r="B19" s="573"/>
      <c r="C19" s="573"/>
      <c r="D19" s="573"/>
      <c r="E19" s="573"/>
      <c r="F19" s="573"/>
    </row>
    <row r="20" spans="1:6" x14ac:dyDescent="0.3">
      <c r="A20" s="3"/>
      <c r="B20" s="3"/>
      <c r="C20" s="3"/>
      <c r="D20" s="3"/>
      <c r="E20" s="3"/>
      <c r="F20" s="3"/>
    </row>
    <row r="21" spans="1:6" x14ac:dyDescent="0.3">
      <c r="A21" s="3"/>
      <c r="B21" s="3"/>
      <c r="C21" s="3"/>
      <c r="D21" s="3"/>
      <c r="E21" s="3"/>
      <c r="F21" s="3"/>
    </row>
    <row r="22" spans="1:6" x14ac:dyDescent="0.3">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8"/>
  <sheetViews>
    <sheetView showGridLines="0" workbookViewId="0">
      <selection activeCell="A16" sqref="A16:J18"/>
    </sheetView>
  </sheetViews>
  <sheetFormatPr defaultColWidth="9.21875" defaultRowHeight="14.4" x14ac:dyDescent="0.3"/>
  <cols>
    <col min="1" max="1" width="31" style="2" customWidth="1"/>
    <col min="2" max="10" width="10.77734375" style="2" customWidth="1"/>
    <col min="11" max="16384" width="9.21875" style="2"/>
  </cols>
  <sheetData>
    <row r="1" spans="1:10" s="32" customFormat="1" ht="13.05" customHeight="1" x14ac:dyDescent="0.3"/>
    <row r="2" spans="1:10" s="32" customFormat="1" ht="13.05" customHeight="1" x14ac:dyDescent="0.3">
      <c r="A2" s="579" t="s">
        <v>684</v>
      </c>
      <c r="B2" s="579"/>
      <c r="C2" s="579"/>
      <c r="D2" s="579"/>
      <c r="E2" s="579"/>
      <c r="F2" s="579"/>
      <c r="G2" s="579"/>
      <c r="H2" s="579"/>
      <c r="I2" s="579"/>
      <c r="J2" s="579"/>
    </row>
    <row r="3" spans="1:10" s="32" customFormat="1" ht="13.05" customHeight="1" x14ac:dyDescent="0.3"/>
    <row r="4" spans="1:10" s="32" customFormat="1" ht="13.05" customHeight="1" x14ac:dyDescent="0.3">
      <c r="A4" s="63"/>
      <c r="B4" s="593">
        <v>2016</v>
      </c>
      <c r="C4" s="593"/>
      <c r="D4" s="594">
        <v>2017</v>
      </c>
      <c r="E4" s="594"/>
      <c r="F4" s="594">
        <v>2018</v>
      </c>
      <c r="G4" s="594"/>
      <c r="H4" s="594">
        <v>2019</v>
      </c>
      <c r="I4" s="594"/>
      <c r="J4" s="177" t="s">
        <v>104</v>
      </c>
    </row>
    <row r="5" spans="1:10" s="32" customFormat="1" ht="13.05" customHeight="1" x14ac:dyDescent="0.3">
      <c r="A5" s="69" t="s">
        <v>685</v>
      </c>
      <c r="B5" s="178"/>
      <c r="C5" s="179"/>
      <c r="D5" s="180"/>
      <c r="E5" s="179"/>
      <c r="F5" s="178"/>
      <c r="G5" s="178"/>
      <c r="H5" s="178"/>
      <c r="I5" s="178"/>
      <c r="J5" s="181"/>
    </row>
    <row r="6" spans="1:10" s="32" customFormat="1" ht="13.05" customHeight="1" x14ac:dyDescent="0.3">
      <c r="A6" s="82" t="s">
        <v>686</v>
      </c>
      <c r="B6" s="182">
        <v>8337</v>
      </c>
      <c r="C6" s="183">
        <v>0.86199999999999999</v>
      </c>
      <c r="D6" s="182">
        <v>7812</v>
      </c>
      <c r="E6" s="183">
        <v>0.84499999999999997</v>
      </c>
      <c r="F6" s="182">
        <v>8871</v>
      </c>
      <c r="G6" s="183">
        <v>0.875</v>
      </c>
      <c r="H6" s="182">
        <v>11698</v>
      </c>
      <c r="I6" s="183">
        <v>0.88400000000000001</v>
      </c>
      <c r="J6" s="184">
        <v>0.86649999999999994</v>
      </c>
    </row>
    <row r="7" spans="1:10" s="32" customFormat="1" ht="13.05" customHeight="1" x14ac:dyDescent="0.3">
      <c r="A7" s="82" t="s">
        <v>687</v>
      </c>
      <c r="B7" s="182">
        <v>1331</v>
      </c>
      <c r="C7" s="183">
        <v>0.13800000000000001</v>
      </c>
      <c r="D7" s="182">
        <v>1430</v>
      </c>
      <c r="E7" s="183">
        <v>0.155</v>
      </c>
      <c r="F7" s="182">
        <v>1265</v>
      </c>
      <c r="G7" s="183">
        <v>0.125</v>
      </c>
      <c r="H7" s="182">
        <v>1539</v>
      </c>
      <c r="I7" s="183">
        <v>0.11600000000000001</v>
      </c>
      <c r="J7" s="184">
        <v>0.13350000000000001</v>
      </c>
    </row>
    <row r="8" spans="1:10" s="32" customFormat="1" ht="13.8" x14ac:dyDescent="0.3">
      <c r="A8" s="69" t="s">
        <v>688</v>
      </c>
      <c r="B8" s="178"/>
      <c r="C8" s="179"/>
      <c r="D8" s="178"/>
      <c r="E8" s="179"/>
      <c r="F8" s="178"/>
      <c r="G8" s="178"/>
      <c r="H8" s="178"/>
      <c r="I8" s="178"/>
      <c r="J8" s="185"/>
    </row>
    <row r="9" spans="1:10" s="32" customFormat="1" ht="13.05" customHeight="1" x14ac:dyDescent="0.3">
      <c r="A9" s="82" t="s">
        <v>686</v>
      </c>
      <c r="B9" s="182">
        <v>378131</v>
      </c>
      <c r="C9" s="183">
        <v>0.97399999999999998</v>
      </c>
      <c r="D9" s="182">
        <v>604518</v>
      </c>
      <c r="E9" s="183">
        <v>0.94199999999999995</v>
      </c>
      <c r="F9" s="182">
        <v>453709</v>
      </c>
      <c r="G9" s="183">
        <v>0.94799999999999995</v>
      </c>
      <c r="H9" s="182">
        <v>648491</v>
      </c>
      <c r="I9" s="183">
        <v>0.84899999999999998</v>
      </c>
      <c r="J9" s="184">
        <v>0.92825000000000002</v>
      </c>
    </row>
    <row r="10" spans="1:10" s="32" customFormat="1" ht="13.05" customHeight="1" x14ac:dyDescent="0.3">
      <c r="A10" s="82" t="s">
        <v>687</v>
      </c>
      <c r="B10" s="182">
        <v>9997</v>
      </c>
      <c r="C10" s="183">
        <v>2.5999999999999999E-2</v>
      </c>
      <c r="D10" s="182">
        <v>37547</v>
      </c>
      <c r="E10" s="183">
        <v>5.8000000000000003E-2</v>
      </c>
      <c r="F10" s="182">
        <v>24654</v>
      </c>
      <c r="G10" s="183">
        <v>5.1999999999999998E-2</v>
      </c>
      <c r="H10" s="182">
        <v>115285</v>
      </c>
      <c r="I10" s="183">
        <v>0.151</v>
      </c>
      <c r="J10" s="184">
        <v>7.1750000000000008E-2</v>
      </c>
    </row>
    <row r="11" spans="1:10" s="32" customFormat="1" ht="13.05" customHeight="1" x14ac:dyDescent="0.3">
      <c r="A11" s="69" t="s">
        <v>689</v>
      </c>
      <c r="B11" s="178"/>
      <c r="C11" s="186"/>
      <c r="D11" s="178"/>
      <c r="E11" s="186"/>
      <c r="F11" s="178"/>
      <c r="G11" s="186"/>
      <c r="H11" s="178"/>
      <c r="I11" s="186"/>
      <c r="J11" s="185"/>
    </row>
    <row r="12" spans="1:10" s="32" customFormat="1" ht="13.05" customHeight="1" x14ac:dyDescent="0.3">
      <c r="A12" s="82" t="s">
        <v>686</v>
      </c>
      <c r="B12" s="183">
        <v>0.629</v>
      </c>
      <c r="C12" s="183"/>
      <c r="D12" s="183">
        <v>0.61299999999999999</v>
      </c>
      <c r="E12" s="183"/>
      <c r="F12" s="183">
        <v>0.49299999999999999</v>
      </c>
      <c r="G12" s="183"/>
      <c r="H12" s="183">
        <v>0.47799999999999998</v>
      </c>
      <c r="I12" s="183"/>
      <c r="J12" s="184">
        <v>0.55325000000000002</v>
      </c>
    </row>
    <row r="13" spans="1:10" s="32" customFormat="1" ht="13.05" customHeight="1" x14ac:dyDescent="0.3">
      <c r="A13" s="82" t="s">
        <v>690</v>
      </c>
      <c r="B13" s="183">
        <v>0.01</v>
      </c>
      <c r="C13" s="183"/>
      <c r="D13" s="183">
        <v>1.4E-2</v>
      </c>
      <c r="E13" s="183"/>
      <c r="F13" s="183">
        <v>1.4E-2</v>
      </c>
      <c r="G13" s="183"/>
      <c r="H13" s="183">
        <v>2.5999999999999999E-2</v>
      </c>
      <c r="I13" s="183"/>
      <c r="J13" s="184">
        <v>1.6E-2</v>
      </c>
    </row>
    <row r="14" spans="1:10" s="32" customFormat="1" ht="13.05" customHeight="1" x14ac:dyDescent="0.3">
      <c r="A14" s="83" t="s">
        <v>691</v>
      </c>
      <c r="B14" s="187">
        <v>0.311</v>
      </c>
      <c r="C14" s="183"/>
      <c r="D14" s="187">
        <v>0.32100000000000001</v>
      </c>
      <c r="E14" s="183"/>
      <c r="F14" s="187">
        <v>0.42599999999999999</v>
      </c>
      <c r="G14" s="183"/>
      <c r="H14" s="187">
        <v>0.36699999999999999</v>
      </c>
      <c r="I14" s="183"/>
      <c r="J14" s="184">
        <v>0.35625000000000001</v>
      </c>
    </row>
    <row r="15" spans="1:10" s="32" customFormat="1" ht="13.05" customHeight="1" x14ac:dyDescent="0.3">
      <c r="A15" s="188" t="s">
        <v>263</v>
      </c>
      <c r="B15" s="189">
        <v>5.0000000000000044E-2</v>
      </c>
      <c r="C15" s="189"/>
      <c r="D15" s="189">
        <v>5.1999999999999998E-2</v>
      </c>
      <c r="E15" s="189"/>
      <c r="F15" s="189">
        <v>6.7000000000000004E-2</v>
      </c>
      <c r="G15" s="189"/>
      <c r="H15" s="189">
        <v>0.129</v>
      </c>
      <c r="I15" s="189"/>
      <c r="J15" s="190">
        <v>7.4500000000000011E-2</v>
      </c>
    </row>
    <row r="16" spans="1:10" s="1" customFormat="1" ht="13.05" customHeight="1" x14ac:dyDescent="0.3">
      <c r="A16" s="1" t="s">
        <v>98</v>
      </c>
      <c r="B16" s="2"/>
      <c r="C16" s="2"/>
      <c r="D16" s="2"/>
      <c r="E16" s="2"/>
    </row>
    <row r="17" spans="1:10" s="1" customFormat="1" ht="13.05" customHeight="1" x14ac:dyDescent="0.2">
      <c r="A17" s="573" t="s">
        <v>692</v>
      </c>
      <c r="B17" s="573"/>
      <c r="C17" s="573"/>
      <c r="D17" s="573"/>
      <c r="E17" s="573"/>
    </row>
    <row r="18" spans="1:10" s="1" customFormat="1" ht="13.05" customHeight="1" x14ac:dyDescent="0.2">
      <c r="A18" s="573" t="s">
        <v>693</v>
      </c>
      <c r="B18" s="573"/>
      <c r="C18" s="573"/>
      <c r="D18" s="573"/>
      <c r="E18" s="573"/>
      <c r="F18" s="573"/>
      <c r="G18" s="573"/>
      <c r="H18" s="573"/>
      <c r="I18" s="573"/>
      <c r="J18" s="573"/>
    </row>
  </sheetData>
  <mergeCells count="7">
    <mergeCell ref="A18:J18"/>
    <mergeCell ref="A2:J2"/>
    <mergeCell ref="B4:C4"/>
    <mergeCell ref="D4:E4"/>
    <mergeCell ref="F4:G4"/>
    <mergeCell ref="H4:I4"/>
    <mergeCell ref="A17:E17"/>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20" sqref="A20:F24"/>
    </sheetView>
  </sheetViews>
  <sheetFormatPr defaultColWidth="9.21875" defaultRowHeight="14.4" x14ac:dyDescent="0.3"/>
  <cols>
    <col min="1" max="1" width="40.21875" style="2" bestFit="1" customWidth="1"/>
    <col min="2" max="6" width="10.77734375" style="2" customWidth="1"/>
    <col min="7" max="16384" width="9.21875" style="2"/>
  </cols>
  <sheetData>
    <row r="1" spans="1:6" s="32" customFormat="1" ht="13.05" customHeight="1" x14ac:dyDescent="0.3"/>
    <row r="2" spans="1:6" s="32" customFormat="1" ht="13.05" customHeight="1" x14ac:dyDescent="0.3">
      <c r="A2" s="579" t="s">
        <v>694</v>
      </c>
      <c r="B2" s="579"/>
      <c r="C2" s="579"/>
      <c r="D2" s="579"/>
      <c r="E2" s="579"/>
      <c r="F2" s="579"/>
    </row>
    <row r="3" spans="1:6" s="32" customFormat="1" ht="13.05" customHeight="1" x14ac:dyDescent="0.3"/>
    <row r="4" spans="1:6" s="32" customFormat="1" ht="13.05" customHeight="1" x14ac:dyDescent="0.3">
      <c r="A4" s="191"/>
      <c r="B4" s="192">
        <v>2016</v>
      </c>
      <c r="C4" s="192">
        <v>2017</v>
      </c>
      <c r="D4" s="192">
        <v>2018</v>
      </c>
      <c r="E4" s="193">
        <v>2019</v>
      </c>
      <c r="F4" s="194" t="s">
        <v>104</v>
      </c>
    </row>
    <row r="5" spans="1:6" s="32" customFormat="1" ht="13.05" customHeight="1" x14ac:dyDescent="0.3">
      <c r="A5" s="195" t="s">
        <v>695</v>
      </c>
      <c r="B5" s="196"/>
      <c r="C5" s="197"/>
      <c r="D5" s="197"/>
      <c r="E5" s="197"/>
      <c r="F5" s="198"/>
    </row>
    <row r="6" spans="1:6" s="32" customFormat="1" ht="13.05" customHeight="1" x14ac:dyDescent="0.3">
      <c r="A6" s="199" t="s">
        <v>696</v>
      </c>
      <c r="B6" s="200">
        <v>13099.92366</v>
      </c>
      <c r="C6" s="200">
        <v>16634</v>
      </c>
      <c r="D6" s="200">
        <v>16281</v>
      </c>
      <c r="E6" s="200">
        <v>17418</v>
      </c>
      <c r="F6" s="201" t="s">
        <v>0</v>
      </c>
    </row>
    <row r="7" spans="1:6" s="32" customFormat="1" ht="13.05" customHeight="1" x14ac:dyDescent="0.3">
      <c r="A7" s="199" t="s">
        <v>697</v>
      </c>
      <c r="B7" s="200">
        <v>6469</v>
      </c>
      <c r="C7" s="200">
        <v>8137</v>
      </c>
      <c r="D7" s="200">
        <v>7876</v>
      </c>
      <c r="E7" s="200">
        <v>9056.6874099999986</v>
      </c>
      <c r="F7" s="201" t="s">
        <v>0</v>
      </c>
    </row>
    <row r="8" spans="1:6" s="32" customFormat="1" ht="13.05" customHeight="1" x14ac:dyDescent="0.3">
      <c r="A8" s="199" t="s">
        <v>698</v>
      </c>
      <c r="B8" s="200">
        <v>6631</v>
      </c>
      <c r="C8" s="200">
        <v>8497</v>
      </c>
      <c r="D8" s="200">
        <v>8405</v>
      </c>
      <c r="E8" s="200">
        <v>8361</v>
      </c>
      <c r="F8" s="201" t="s">
        <v>0</v>
      </c>
    </row>
    <row r="9" spans="1:6" s="32" customFormat="1" ht="13.05" customHeight="1" x14ac:dyDescent="0.3">
      <c r="A9" s="199" t="s">
        <v>699</v>
      </c>
      <c r="B9" s="202"/>
      <c r="C9" s="203" t="s">
        <v>703</v>
      </c>
      <c r="D9" s="520" t="s">
        <v>674</v>
      </c>
      <c r="E9" s="203" t="s">
        <v>150</v>
      </c>
      <c r="F9" s="204" t="s">
        <v>157</v>
      </c>
    </row>
    <row r="10" spans="1:6" s="32" customFormat="1" ht="13.05" customHeight="1" x14ac:dyDescent="0.3">
      <c r="A10" s="199" t="s">
        <v>700</v>
      </c>
      <c r="B10" s="203" t="s">
        <v>704</v>
      </c>
      <c r="C10" s="203" t="s">
        <v>158</v>
      </c>
      <c r="D10" s="203" t="s">
        <v>158</v>
      </c>
      <c r="E10" s="203" t="s">
        <v>349</v>
      </c>
      <c r="F10" s="205" t="s">
        <v>0</v>
      </c>
    </row>
    <row r="11" spans="1:6" s="32" customFormat="1" ht="13.05" customHeight="1" x14ac:dyDescent="0.3">
      <c r="A11" s="195" t="s">
        <v>701</v>
      </c>
      <c r="B11" s="206"/>
      <c r="C11" s="207"/>
      <c r="D11" s="207"/>
      <c r="E11" s="207"/>
      <c r="F11" s="208"/>
    </row>
    <row r="12" spans="1:6" s="32" customFormat="1" ht="13.05" customHeight="1" x14ac:dyDescent="0.3">
      <c r="A12" s="199" t="s">
        <v>4</v>
      </c>
      <c r="B12" s="209">
        <v>1354.9776230864709</v>
      </c>
      <c r="C12" s="209">
        <v>1799.7563665873188</v>
      </c>
      <c r="D12" s="209">
        <v>1606.1794021310184</v>
      </c>
      <c r="E12" s="209">
        <v>1315.811658986175</v>
      </c>
      <c r="F12" s="201" t="s">
        <v>0</v>
      </c>
    </row>
    <row r="13" spans="1:6" s="32" customFormat="1" ht="13.05" customHeight="1" x14ac:dyDescent="0.3">
      <c r="A13" s="199" t="s">
        <v>107</v>
      </c>
      <c r="B13" s="202"/>
      <c r="C13" s="203" t="s">
        <v>351</v>
      </c>
      <c r="D13" s="203">
        <v>-0.10755731611793617</v>
      </c>
      <c r="E13" s="203">
        <v>-0.18078163794131241</v>
      </c>
      <c r="F13" s="204">
        <v>1.3305487353906057E-2</v>
      </c>
    </row>
    <row r="14" spans="1:6" s="32" customFormat="1" ht="13.05" customHeight="1" x14ac:dyDescent="0.3">
      <c r="A14" s="195" t="s">
        <v>702</v>
      </c>
      <c r="B14" s="206"/>
      <c r="C14" s="207"/>
      <c r="D14" s="207"/>
      <c r="E14" s="207"/>
      <c r="F14" s="208"/>
    </row>
    <row r="15" spans="1:6" s="32" customFormat="1" ht="13.05" customHeight="1" x14ac:dyDescent="0.3">
      <c r="A15" s="199" t="s">
        <v>4</v>
      </c>
      <c r="B15" s="210">
        <v>306.86883412588725</v>
      </c>
      <c r="C15" s="210">
        <v>380.1386858945059</v>
      </c>
      <c r="D15" s="210">
        <v>362.55644085159457</v>
      </c>
      <c r="E15" s="210">
        <v>396.12906661511516</v>
      </c>
      <c r="F15" s="201" t="s">
        <v>0</v>
      </c>
    </row>
    <row r="16" spans="1:6" s="32" customFormat="1" ht="13.05" customHeight="1" x14ac:dyDescent="0.3">
      <c r="A16" s="199" t="s">
        <v>107</v>
      </c>
      <c r="B16" s="202"/>
      <c r="C16" s="203" t="s">
        <v>705</v>
      </c>
      <c r="D16" s="520" t="s">
        <v>706</v>
      </c>
      <c r="E16" s="203" t="s">
        <v>135</v>
      </c>
      <c r="F16" s="204" t="s">
        <v>707</v>
      </c>
    </row>
    <row r="17" spans="1:6" s="32" customFormat="1" ht="13.05" customHeight="1" x14ac:dyDescent="0.3">
      <c r="A17" s="195" t="s">
        <v>5</v>
      </c>
      <c r="B17" s="206"/>
      <c r="C17" s="211"/>
      <c r="D17" s="211"/>
      <c r="E17" s="211"/>
      <c r="F17" s="208"/>
    </row>
    <row r="18" spans="1:6" s="32" customFormat="1" ht="13.05" customHeight="1" x14ac:dyDescent="0.3">
      <c r="A18" s="199" t="s">
        <v>4</v>
      </c>
      <c r="B18" s="212">
        <v>33.751555311649767</v>
      </c>
      <c r="C18" s="212">
        <v>25.906019390560147</v>
      </c>
      <c r="D18" s="212">
        <v>34.033222510938351</v>
      </c>
      <c r="E18" s="212">
        <v>22.804328664425171</v>
      </c>
      <c r="F18" s="201" t="s">
        <v>0</v>
      </c>
    </row>
    <row r="19" spans="1:6" s="32" customFormat="1" ht="13.05" customHeight="1" x14ac:dyDescent="0.3">
      <c r="A19" s="213" t="s">
        <v>107</v>
      </c>
      <c r="B19" s="214"/>
      <c r="C19" s="521" t="s">
        <v>708</v>
      </c>
      <c r="D19" s="215" t="s">
        <v>709</v>
      </c>
      <c r="E19" s="521" t="s">
        <v>710</v>
      </c>
      <c r="F19" s="522" t="s">
        <v>711</v>
      </c>
    </row>
    <row r="20" spans="1:6" s="1" customFormat="1" ht="13.05" customHeight="1" x14ac:dyDescent="0.3">
      <c r="A20" s="1" t="s">
        <v>98</v>
      </c>
      <c r="B20" s="2"/>
      <c r="C20" s="2"/>
      <c r="D20" s="2"/>
      <c r="E20" s="2"/>
    </row>
    <row r="21" spans="1:6" s="1" customFormat="1" ht="13.05" customHeight="1" x14ac:dyDescent="0.2">
      <c r="A21" s="573" t="s">
        <v>692</v>
      </c>
      <c r="B21" s="573"/>
      <c r="C21" s="573"/>
      <c r="D21" s="573"/>
      <c r="E21" s="573"/>
    </row>
    <row r="22" spans="1:6" s="385" customFormat="1" ht="26.1" customHeight="1" x14ac:dyDescent="0.2">
      <c r="A22" s="595" t="s">
        <v>712</v>
      </c>
      <c r="B22" s="595"/>
      <c r="C22" s="595"/>
      <c r="D22" s="595"/>
      <c r="E22" s="595"/>
      <c r="F22" s="595"/>
    </row>
    <row r="23" spans="1:6" s="1" customFormat="1" ht="13.05" customHeight="1" x14ac:dyDescent="0.2">
      <c r="A23" s="573" t="s">
        <v>713</v>
      </c>
      <c r="B23" s="573"/>
      <c r="C23" s="573"/>
      <c r="D23" s="573"/>
      <c r="E23" s="573"/>
      <c r="F23" s="573"/>
    </row>
    <row r="24" spans="1:6" s="1" customFormat="1" ht="13.05" customHeight="1" x14ac:dyDescent="0.2">
      <c r="A24" s="573" t="s">
        <v>714</v>
      </c>
      <c r="B24" s="573"/>
      <c r="C24" s="573"/>
      <c r="D24" s="573"/>
      <c r="E24" s="573"/>
      <c r="F24" s="573"/>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A8" sqref="A8:E9"/>
    </sheetView>
  </sheetViews>
  <sheetFormatPr defaultColWidth="9.21875" defaultRowHeight="14.4" x14ac:dyDescent="0.3"/>
  <cols>
    <col min="1" max="1" width="40.21875" style="2" bestFit="1" customWidth="1"/>
    <col min="2" max="6" width="10.77734375" style="2" customWidth="1"/>
    <col min="7" max="16384" width="9.21875" style="2"/>
  </cols>
  <sheetData>
    <row r="1" spans="1:8" s="32" customFormat="1" ht="13.05" customHeight="1" x14ac:dyDescent="0.3"/>
    <row r="2" spans="1:8" s="32" customFormat="1" ht="13.05" customHeight="1" x14ac:dyDescent="0.3">
      <c r="A2" s="579" t="s">
        <v>715</v>
      </c>
      <c r="B2" s="579"/>
      <c r="C2" s="579"/>
      <c r="D2" s="579"/>
      <c r="E2" s="579"/>
      <c r="F2" s="579"/>
    </row>
    <row r="3" spans="1:8" s="32" customFormat="1" ht="13.05" customHeight="1" x14ac:dyDescent="0.3"/>
    <row r="4" spans="1:8" s="32" customFormat="1" ht="13.05" customHeight="1" x14ac:dyDescent="0.3">
      <c r="A4" s="300"/>
      <c r="B4" s="301">
        <v>2016</v>
      </c>
      <c r="C4" s="192">
        <v>2017</v>
      </c>
      <c r="D4" s="192">
        <v>2018</v>
      </c>
      <c r="E4" s="193">
        <v>2019</v>
      </c>
      <c r="F4" s="194" t="s">
        <v>104</v>
      </c>
    </row>
    <row r="5" spans="1:8" s="32" customFormat="1" ht="13.05" customHeight="1" x14ac:dyDescent="0.3">
      <c r="A5" s="287" t="s">
        <v>717</v>
      </c>
      <c r="B5" s="178"/>
      <c r="C5" s="180"/>
      <c r="D5" s="178"/>
      <c r="E5" s="178"/>
      <c r="F5" s="288"/>
    </row>
    <row r="6" spans="1:8" s="32" customFormat="1" ht="13.05" customHeight="1" x14ac:dyDescent="0.3">
      <c r="A6" s="302" t="s">
        <v>1</v>
      </c>
      <c r="B6" s="137">
        <v>4650</v>
      </c>
      <c r="C6" s="137">
        <v>4326</v>
      </c>
      <c r="D6" s="137">
        <v>4033</v>
      </c>
      <c r="E6" s="137">
        <v>3931</v>
      </c>
      <c r="F6" s="303" t="s">
        <v>0</v>
      </c>
      <c r="H6" s="472"/>
    </row>
    <row r="7" spans="1:8" s="32" customFormat="1" ht="13.05" customHeight="1" x14ac:dyDescent="0.3">
      <c r="A7" s="386" t="s">
        <v>716</v>
      </c>
      <c r="B7" s="387" t="s">
        <v>0</v>
      </c>
      <c r="C7" s="523" t="s">
        <v>718</v>
      </c>
      <c r="D7" s="523" t="s">
        <v>191</v>
      </c>
      <c r="E7" s="523" t="s">
        <v>719</v>
      </c>
      <c r="F7" s="524" t="s">
        <v>720</v>
      </c>
    </row>
    <row r="8" spans="1:8" ht="13.05" customHeight="1" x14ac:dyDescent="0.3">
      <c r="A8" s="1" t="s">
        <v>98</v>
      </c>
    </row>
    <row r="9" spans="1:8" ht="13.05" customHeight="1" x14ac:dyDescent="0.3">
      <c r="A9" s="573" t="s">
        <v>175</v>
      </c>
      <c r="B9" s="573"/>
      <c r="C9" s="573"/>
      <c r="D9" s="573"/>
      <c r="E9" s="573"/>
    </row>
    <row r="10" spans="1:8" x14ac:dyDescent="0.3">
      <c r="C10" s="7"/>
      <c r="D10" s="7"/>
      <c r="E10" s="7"/>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J19"/>
  <sheetViews>
    <sheetView showGridLines="0" zoomScaleNormal="100" workbookViewId="0"/>
  </sheetViews>
  <sheetFormatPr defaultColWidth="9.21875" defaultRowHeight="14.4" x14ac:dyDescent="0.3"/>
  <cols>
    <col min="1" max="1" width="39.21875" style="2" bestFit="1" customWidth="1"/>
    <col min="2" max="3" width="10.77734375" style="2" customWidth="1"/>
    <col min="4" max="10" width="11.77734375" style="2" customWidth="1"/>
    <col min="11" max="16384" width="9.21875" style="2"/>
  </cols>
  <sheetData>
    <row r="1" spans="1:10" s="32" customFormat="1" ht="13.8" x14ac:dyDescent="0.3"/>
    <row r="2" spans="1:10" s="32" customFormat="1" ht="13.8" x14ac:dyDescent="0.3">
      <c r="A2" s="571" t="s">
        <v>72</v>
      </c>
      <c r="B2" s="571"/>
      <c r="C2" s="571"/>
      <c r="D2" s="571"/>
      <c r="E2" s="571"/>
      <c r="F2" s="571"/>
      <c r="G2" s="571"/>
      <c r="H2" s="571"/>
      <c r="I2" s="571"/>
      <c r="J2" s="571"/>
    </row>
    <row r="3" spans="1:10" s="32" customFormat="1" ht="13.8" x14ac:dyDescent="0.3"/>
    <row r="4" spans="1:10" s="32" customFormat="1" ht="35.25" customHeight="1" x14ac:dyDescent="0.3">
      <c r="A4" s="216"/>
      <c r="B4" s="575" t="s">
        <v>67</v>
      </c>
      <c r="C4" s="576"/>
      <c r="D4" s="577"/>
      <c r="E4" s="575" t="s">
        <v>68</v>
      </c>
      <c r="F4" s="576"/>
      <c r="G4" s="577"/>
      <c r="H4" s="575" t="s">
        <v>69</v>
      </c>
      <c r="I4" s="576"/>
      <c r="J4" s="578"/>
    </row>
    <row r="5" spans="1:10" s="32" customFormat="1" ht="13.05" customHeight="1" x14ac:dyDescent="0.3">
      <c r="A5" s="217"/>
      <c r="B5" s="218">
        <v>2017</v>
      </c>
      <c r="C5" s="218">
        <v>2018</v>
      </c>
      <c r="D5" s="218">
        <v>2019</v>
      </c>
      <c r="E5" s="218">
        <v>2017</v>
      </c>
      <c r="F5" s="218">
        <v>2018</v>
      </c>
      <c r="G5" s="218">
        <v>2019</v>
      </c>
      <c r="H5" s="218">
        <v>2017</v>
      </c>
      <c r="I5" s="218">
        <v>2018</v>
      </c>
      <c r="J5" s="218">
        <v>2019</v>
      </c>
    </row>
    <row r="6" spans="1:10" s="32" customFormat="1" ht="13.05" customHeight="1" x14ac:dyDescent="0.3">
      <c r="A6" s="237" t="s">
        <v>65</v>
      </c>
      <c r="B6" s="238"/>
      <c r="C6" s="239"/>
      <c r="D6" s="239"/>
      <c r="E6" s="239"/>
      <c r="F6" s="239"/>
      <c r="G6" s="239"/>
      <c r="H6" s="239"/>
      <c r="I6" s="239"/>
      <c r="J6" s="240"/>
    </row>
    <row r="7" spans="1:10" s="32" customFormat="1" ht="13.05" customHeight="1" x14ac:dyDescent="0.3">
      <c r="A7" s="241" t="s">
        <v>40</v>
      </c>
      <c r="B7" s="242">
        <v>11</v>
      </c>
      <c r="C7" s="242">
        <v>12</v>
      </c>
      <c r="D7" s="242">
        <v>12</v>
      </c>
      <c r="E7" s="242">
        <v>38</v>
      </c>
      <c r="F7" s="242">
        <v>36</v>
      </c>
      <c r="G7" s="242">
        <v>33</v>
      </c>
      <c r="H7" s="243" t="s">
        <v>44</v>
      </c>
      <c r="I7" s="243" t="s">
        <v>48</v>
      </c>
      <c r="J7" s="244" t="s">
        <v>52</v>
      </c>
    </row>
    <row r="8" spans="1:10" s="32" customFormat="1" ht="13.05" customHeight="1" x14ac:dyDescent="0.3">
      <c r="A8" s="241" t="s">
        <v>41</v>
      </c>
      <c r="B8" s="242">
        <v>6</v>
      </c>
      <c r="C8" s="242">
        <v>5</v>
      </c>
      <c r="D8" s="242">
        <v>4</v>
      </c>
      <c r="E8" s="242">
        <v>13</v>
      </c>
      <c r="F8" s="242">
        <v>13</v>
      </c>
      <c r="G8" s="242">
        <v>13</v>
      </c>
      <c r="H8" s="243" t="s">
        <v>45</v>
      </c>
      <c r="I8" s="243" t="s">
        <v>49</v>
      </c>
      <c r="J8" s="244" t="s">
        <v>51</v>
      </c>
    </row>
    <row r="9" spans="1:10" s="32" customFormat="1" ht="13.05" customHeight="1" x14ac:dyDescent="0.3">
      <c r="A9" s="241" t="s">
        <v>42</v>
      </c>
      <c r="B9" s="242">
        <v>5</v>
      </c>
      <c r="C9" s="242">
        <v>7</v>
      </c>
      <c r="D9" s="242">
        <v>7</v>
      </c>
      <c r="E9" s="242">
        <v>28</v>
      </c>
      <c r="F9" s="242">
        <v>29</v>
      </c>
      <c r="G9" s="242">
        <v>31</v>
      </c>
      <c r="H9" s="243" t="s">
        <v>46</v>
      </c>
      <c r="I9" s="243" t="s">
        <v>50</v>
      </c>
      <c r="J9" s="244" t="s">
        <v>53</v>
      </c>
    </row>
    <row r="10" spans="1:10" s="32" customFormat="1" ht="13.05" customHeight="1" x14ac:dyDescent="0.3">
      <c r="A10" s="245" t="s">
        <v>1</v>
      </c>
      <c r="B10" s="246">
        <f t="shared" ref="B10:G10" si="0">+SUM(B7:B9)</f>
        <v>22</v>
      </c>
      <c r="C10" s="246">
        <f t="shared" si="0"/>
        <v>24</v>
      </c>
      <c r="D10" s="246">
        <f t="shared" si="0"/>
        <v>23</v>
      </c>
      <c r="E10" s="246">
        <f t="shared" si="0"/>
        <v>79</v>
      </c>
      <c r="F10" s="246">
        <f t="shared" si="0"/>
        <v>78</v>
      </c>
      <c r="G10" s="246">
        <f t="shared" si="0"/>
        <v>77</v>
      </c>
      <c r="H10" s="247" t="s">
        <v>47</v>
      </c>
      <c r="I10" s="247" t="s">
        <v>51</v>
      </c>
      <c r="J10" s="248" t="s">
        <v>54</v>
      </c>
    </row>
    <row r="11" spans="1:10" s="32" customFormat="1" ht="13.05" customHeight="1" x14ac:dyDescent="0.3">
      <c r="A11" s="249" t="s">
        <v>66</v>
      </c>
      <c r="B11" s="250"/>
      <c r="C11" s="251"/>
      <c r="D11" s="251"/>
      <c r="E11" s="251"/>
      <c r="F11" s="251"/>
      <c r="G11" s="251"/>
      <c r="H11" s="257"/>
      <c r="I11" s="257"/>
      <c r="J11" s="258"/>
    </row>
    <row r="12" spans="1:10" s="32" customFormat="1" ht="13.05" customHeight="1" x14ac:dyDescent="0.3">
      <c r="A12" s="241" t="s">
        <v>40</v>
      </c>
      <c r="B12" s="141">
        <v>261499</v>
      </c>
      <c r="C12" s="252">
        <v>259014.32357415001</v>
      </c>
      <c r="D12" s="252">
        <v>264430.1875</v>
      </c>
      <c r="E12" s="252">
        <v>265769</v>
      </c>
      <c r="F12" s="252">
        <v>262704.71650009003</v>
      </c>
      <c r="G12" s="252">
        <v>268142.96875</v>
      </c>
      <c r="H12" s="243" t="s">
        <v>55</v>
      </c>
      <c r="I12" s="243" t="s">
        <v>59</v>
      </c>
      <c r="J12" s="244" t="s">
        <v>59</v>
      </c>
    </row>
    <row r="13" spans="1:10" s="32" customFormat="1" ht="13.05" customHeight="1" x14ac:dyDescent="0.3">
      <c r="A13" s="241" t="s">
        <v>41</v>
      </c>
      <c r="B13" s="252">
        <v>90703</v>
      </c>
      <c r="C13" s="252">
        <v>89341.997767230001</v>
      </c>
      <c r="D13" s="252">
        <v>89169</v>
      </c>
      <c r="E13" s="252">
        <v>95308</v>
      </c>
      <c r="F13" s="252">
        <v>94591.238200980006</v>
      </c>
      <c r="G13" s="252">
        <v>95956.3359375</v>
      </c>
      <c r="H13" s="243" t="s">
        <v>56</v>
      </c>
      <c r="I13" s="243" t="s">
        <v>60</v>
      </c>
      <c r="J13" s="244" t="s">
        <v>62</v>
      </c>
    </row>
    <row r="14" spans="1:10" s="32" customFormat="1" ht="13.05" customHeight="1" x14ac:dyDescent="0.3">
      <c r="A14" s="241" t="s">
        <v>42</v>
      </c>
      <c r="B14" s="252">
        <v>10321</v>
      </c>
      <c r="C14" s="252">
        <v>17208.611661760002</v>
      </c>
      <c r="D14" s="252">
        <v>17592</v>
      </c>
      <c r="E14" s="252">
        <v>20197</v>
      </c>
      <c r="F14" s="252">
        <v>27238.860948080001</v>
      </c>
      <c r="G14" s="252">
        <v>28079.86328125</v>
      </c>
      <c r="H14" s="243" t="s">
        <v>57</v>
      </c>
      <c r="I14" s="243" t="s">
        <v>61</v>
      </c>
      <c r="J14" s="244" t="s">
        <v>63</v>
      </c>
    </row>
    <row r="15" spans="1:10" s="32" customFormat="1" ht="13.05" customHeight="1" x14ac:dyDescent="0.3">
      <c r="A15" s="253" t="s">
        <v>1</v>
      </c>
      <c r="B15" s="254">
        <f t="shared" ref="B15:G15" si="1">+SUM(B12:B14)</f>
        <v>362523</v>
      </c>
      <c r="C15" s="254">
        <f t="shared" si="1"/>
        <v>365564.93300314003</v>
      </c>
      <c r="D15" s="254">
        <f t="shared" si="1"/>
        <v>371191.1875</v>
      </c>
      <c r="E15" s="254">
        <f t="shared" si="1"/>
        <v>381274</v>
      </c>
      <c r="F15" s="254">
        <f t="shared" si="1"/>
        <v>384534.81564915006</v>
      </c>
      <c r="G15" s="254">
        <f t="shared" si="1"/>
        <v>392179.16796875</v>
      </c>
      <c r="H15" s="255" t="s">
        <v>58</v>
      </c>
      <c r="I15" s="255" t="s">
        <v>58</v>
      </c>
      <c r="J15" s="256" t="s">
        <v>64</v>
      </c>
    </row>
    <row r="16" spans="1:10" x14ac:dyDescent="0.3">
      <c r="A16" s="1" t="s">
        <v>43</v>
      </c>
      <c r="B16" s="1"/>
      <c r="C16" s="1"/>
      <c r="D16" s="1"/>
      <c r="E16" s="1"/>
      <c r="F16" s="1"/>
      <c r="G16" s="1"/>
      <c r="H16" s="1"/>
      <c r="I16" s="1"/>
      <c r="J16" s="1"/>
    </row>
    <row r="17" spans="1:10" ht="26.1" customHeight="1" x14ac:dyDescent="0.3">
      <c r="A17" s="572" t="s">
        <v>70</v>
      </c>
      <c r="B17" s="572"/>
      <c r="C17" s="572"/>
      <c r="D17" s="572"/>
      <c r="E17" s="572"/>
      <c r="F17" s="572"/>
      <c r="G17" s="572"/>
      <c r="H17" s="572"/>
      <c r="I17" s="572"/>
      <c r="J17" s="572"/>
    </row>
    <row r="18" spans="1:10" x14ac:dyDescent="0.3">
      <c r="A18" s="573" t="s">
        <v>71</v>
      </c>
      <c r="B18" s="573"/>
      <c r="C18" s="573"/>
      <c r="D18" s="573"/>
      <c r="E18" s="573"/>
      <c r="F18" s="573"/>
      <c r="G18" s="573"/>
      <c r="H18" s="573"/>
      <c r="I18" s="573"/>
      <c r="J18" s="573"/>
    </row>
    <row r="19" spans="1:10" x14ac:dyDescent="0.3">
      <c r="A19" s="574"/>
      <c r="B19" s="574"/>
      <c r="C19" s="574"/>
      <c r="D19" s="574"/>
      <c r="E19" s="574"/>
      <c r="F19" s="574"/>
      <c r="G19" s="574"/>
      <c r="H19" s="574"/>
      <c r="I19" s="574"/>
      <c r="J19" s="574"/>
    </row>
  </sheetData>
  <mergeCells count="7">
    <mergeCell ref="A2:J2"/>
    <mergeCell ref="A17:J17"/>
    <mergeCell ref="A18:J18"/>
    <mergeCell ref="A19:J19"/>
    <mergeCell ref="B4:D4"/>
    <mergeCell ref="E4:G4"/>
    <mergeCell ref="H4:J4"/>
  </mergeCells>
  <hyperlinks>
    <hyperlink ref="A2:J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91"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17" sqref="A17:E18"/>
    </sheetView>
  </sheetViews>
  <sheetFormatPr defaultColWidth="9.21875" defaultRowHeight="14.4" x14ac:dyDescent="0.3"/>
  <cols>
    <col min="1" max="1" width="51.21875" style="2" customWidth="1"/>
    <col min="2" max="6" width="10.77734375" style="2" customWidth="1"/>
    <col min="7" max="16384" width="9.21875" style="2"/>
  </cols>
  <sheetData>
    <row r="1" spans="1:6" s="32" customFormat="1" ht="13.05" customHeight="1" x14ac:dyDescent="0.3"/>
    <row r="2" spans="1:6" s="32" customFormat="1" ht="13.05" customHeight="1" x14ac:dyDescent="0.3">
      <c r="A2" s="579" t="s">
        <v>722</v>
      </c>
      <c r="B2" s="579"/>
      <c r="C2" s="579"/>
      <c r="D2" s="579"/>
      <c r="E2" s="579"/>
      <c r="F2" s="579"/>
    </row>
    <row r="3" spans="1:6" s="32" customFormat="1" ht="13.05" customHeight="1" x14ac:dyDescent="0.3"/>
    <row r="4" spans="1:6" s="32" customFormat="1" ht="13.05" customHeight="1" x14ac:dyDescent="0.3">
      <c r="A4" s="300"/>
      <c r="B4" s="301">
        <v>2016</v>
      </c>
      <c r="C4" s="192">
        <v>2017</v>
      </c>
      <c r="D4" s="193">
        <v>2018</v>
      </c>
      <c r="E4" s="193">
        <v>2019</v>
      </c>
      <c r="F4" s="194" t="s">
        <v>104</v>
      </c>
    </row>
    <row r="5" spans="1:6" s="32" customFormat="1" ht="13.05" customHeight="1" x14ac:dyDescent="0.3">
      <c r="A5" s="287" t="s">
        <v>74</v>
      </c>
      <c r="B5" s="178"/>
      <c r="C5" s="180"/>
      <c r="D5" s="178"/>
      <c r="E5" s="178"/>
      <c r="F5" s="288"/>
    </row>
    <row r="6" spans="1:6" s="32" customFormat="1" ht="13.05" customHeight="1" x14ac:dyDescent="0.3">
      <c r="A6" s="302" t="s">
        <v>1</v>
      </c>
      <c r="B6" s="182">
        <v>3286</v>
      </c>
      <c r="C6" s="182">
        <v>3127</v>
      </c>
      <c r="D6" s="182">
        <v>2826</v>
      </c>
      <c r="E6" s="182">
        <v>2723</v>
      </c>
      <c r="F6" s="291" t="s">
        <v>0</v>
      </c>
    </row>
    <row r="7" spans="1:6" s="32" customFormat="1" ht="13.05" customHeight="1" x14ac:dyDescent="0.3">
      <c r="A7" s="302" t="s">
        <v>107</v>
      </c>
      <c r="B7" s="293" t="s">
        <v>0</v>
      </c>
      <c r="C7" s="479" t="s">
        <v>723</v>
      </c>
      <c r="D7" s="479" t="s">
        <v>724</v>
      </c>
      <c r="E7" s="479" t="s">
        <v>725</v>
      </c>
      <c r="F7" s="480" t="s">
        <v>726</v>
      </c>
    </row>
    <row r="8" spans="1:6" s="32" customFormat="1" ht="13.05" customHeight="1" x14ac:dyDescent="0.3">
      <c r="A8" s="305" t="s">
        <v>721</v>
      </c>
      <c r="B8" s="293" t="s">
        <v>0</v>
      </c>
      <c r="C8" s="479" t="s">
        <v>727</v>
      </c>
      <c r="D8" s="479" t="s">
        <v>718</v>
      </c>
      <c r="E8" s="479" t="s">
        <v>203</v>
      </c>
      <c r="F8" s="294"/>
    </row>
    <row r="9" spans="1:6" s="32" customFormat="1" ht="13.05" customHeight="1" x14ac:dyDescent="0.3">
      <c r="A9" s="287" t="s">
        <v>75</v>
      </c>
      <c r="B9" s="178"/>
      <c r="C9" s="388"/>
      <c r="D9" s="178"/>
      <c r="E9" s="178"/>
      <c r="F9" s="288"/>
    </row>
    <row r="10" spans="1:6" s="32" customFormat="1" ht="13.05" customHeight="1" x14ac:dyDescent="0.3">
      <c r="A10" s="302" t="s">
        <v>1</v>
      </c>
      <c r="B10" s="182">
        <v>1013</v>
      </c>
      <c r="C10" s="389">
        <v>902</v>
      </c>
      <c r="D10" s="182">
        <v>906</v>
      </c>
      <c r="E10" s="182">
        <v>911</v>
      </c>
      <c r="F10" s="291" t="s">
        <v>0</v>
      </c>
    </row>
    <row r="11" spans="1:6" s="32" customFormat="1" ht="13.05" customHeight="1" x14ac:dyDescent="0.3">
      <c r="A11" s="302" t="s">
        <v>107</v>
      </c>
      <c r="B11" s="293" t="s">
        <v>0</v>
      </c>
      <c r="C11" s="479" t="s">
        <v>728</v>
      </c>
      <c r="D11" s="293" t="s">
        <v>114</v>
      </c>
      <c r="E11" s="293" t="s">
        <v>729</v>
      </c>
      <c r="F11" s="480" t="s">
        <v>199</v>
      </c>
    </row>
    <row r="12" spans="1:6" s="32" customFormat="1" ht="13.05" customHeight="1" x14ac:dyDescent="0.3">
      <c r="A12" s="305" t="s">
        <v>721</v>
      </c>
      <c r="B12" s="293" t="s">
        <v>0</v>
      </c>
      <c r="C12" s="479" t="s">
        <v>206</v>
      </c>
      <c r="D12" s="293" t="s">
        <v>180</v>
      </c>
      <c r="E12" s="293" t="s">
        <v>144</v>
      </c>
      <c r="F12" s="480" t="s">
        <v>113</v>
      </c>
    </row>
    <row r="13" spans="1:6" s="32" customFormat="1" ht="13.05" customHeight="1" x14ac:dyDescent="0.3">
      <c r="A13" s="287" t="s">
        <v>76</v>
      </c>
      <c r="B13" s="178"/>
      <c r="C13" s="388"/>
      <c r="D13" s="178"/>
      <c r="E13" s="178"/>
      <c r="F13" s="288"/>
    </row>
    <row r="14" spans="1:6" s="32" customFormat="1" ht="13.05" customHeight="1" x14ac:dyDescent="0.3">
      <c r="A14" s="302" t="s">
        <v>1</v>
      </c>
      <c r="B14" s="182">
        <v>351</v>
      </c>
      <c r="C14" s="389">
        <v>297</v>
      </c>
      <c r="D14" s="182">
        <v>301</v>
      </c>
      <c r="E14" s="182">
        <v>297</v>
      </c>
      <c r="F14" s="291" t="s">
        <v>0</v>
      </c>
    </row>
    <row r="15" spans="1:6" s="32" customFormat="1" ht="13.05" customHeight="1" x14ac:dyDescent="0.3">
      <c r="A15" s="302" t="s">
        <v>107</v>
      </c>
      <c r="B15" s="292" t="s">
        <v>0</v>
      </c>
      <c r="C15" s="479" t="s">
        <v>730</v>
      </c>
      <c r="D15" s="293" t="s">
        <v>231</v>
      </c>
      <c r="E15" s="479" t="s">
        <v>215</v>
      </c>
      <c r="F15" s="480" t="s">
        <v>731</v>
      </c>
    </row>
    <row r="16" spans="1:6" s="32" customFormat="1" ht="13.05" customHeight="1" x14ac:dyDescent="0.3">
      <c r="A16" s="310" t="s">
        <v>721</v>
      </c>
      <c r="B16" s="390" t="s">
        <v>0</v>
      </c>
      <c r="C16" s="391" t="s">
        <v>732</v>
      </c>
      <c r="D16" s="392" t="s">
        <v>180</v>
      </c>
      <c r="E16" s="526" t="s">
        <v>218</v>
      </c>
      <c r="F16" s="525" t="s">
        <v>185</v>
      </c>
    </row>
    <row r="17" spans="1:6" ht="13.05" customHeight="1" x14ac:dyDescent="0.3">
      <c r="A17" s="1" t="s">
        <v>98</v>
      </c>
    </row>
    <row r="18" spans="1:6" ht="13.05" customHeight="1" x14ac:dyDescent="0.3">
      <c r="A18" s="573" t="s">
        <v>175</v>
      </c>
      <c r="B18" s="573"/>
      <c r="C18" s="573"/>
      <c r="D18" s="573"/>
      <c r="E18" s="573"/>
    </row>
    <row r="19" spans="1:6" x14ac:dyDescent="0.3">
      <c r="B19" s="8"/>
      <c r="C19" s="8"/>
      <c r="D19" s="8"/>
      <c r="E19" s="8"/>
      <c r="F19" s="8"/>
    </row>
    <row r="20" spans="1:6" x14ac:dyDescent="0.3">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A17" sqref="A17:E18"/>
    </sheetView>
  </sheetViews>
  <sheetFormatPr defaultColWidth="9.21875" defaultRowHeight="14.4" x14ac:dyDescent="0.3"/>
  <cols>
    <col min="1" max="1" width="50.6640625" style="2" customWidth="1"/>
    <col min="2" max="6" width="10.77734375" style="2" customWidth="1"/>
    <col min="7" max="16384" width="9.21875" style="2"/>
  </cols>
  <sheetData>
    <row r="1" spans="1:6" s="32" customFormat="1" ht="13.05" customHeight="1" x14ac:dyDescent="0.3"/>
    <row r="2" spans="1:6" s="32" customFormat="1" ht="13.05" customHeight="1" x14ac:dyDescent="0.3">
      <c r="A2" s="579" t="s">
        <v>742</v>
      </c>
      <c r="B2" s="579"/>
      <c r="C2" s="579"/>
      <c r="D2" s="579"/>
      <c r="E2" s="579"/>
      <c r="F2" s="579"/>
    </row>
    <row r="3" spans="1:6" s="32" customFormat="1" ht="13.05" customHeight="1" x14ac:dyDescent="0.3"/>
    <row r="4" spans="1:6" s="32" customFormat="1" ht="13.05" customHeight="1" x14ac:dyDescent="0.3">
      <c r="A4" s="300"/>
      <c r="B4" s="301">
        <v>2016</v>
      </c>
      <c r="C4" s="192">
        <v>2017</v>
      </c>
      <c r="D4" s="192">
        <v>2018</v>
      </c>
      <c r="E4" s="193">
        <v>2019</v>
      </c>
      <c r="F4" s="194" t="s">
        <v>104</v>
      </c>
    </row>
    <row r="5" spans="1:6" s="32" customFormat="1" ht="13.05" customHeight="1" x14ac:dyDescent="0.3">
      <c r="A5" s="287" t="s">
        <v>40</v>
      </c>
      <c r="B5" s="178"/>
      <c r="C5" s="180"/>
      <c r="D5" s="178"/>
      <c r="E5" s="178"/>
      <c r="F5" s="288"/>
    </row>
    <row r="6" spans="1:6" s="32" customFormat="1" ht="13.05" customHeight="1" x14ac:dyDescent="0.3">
      <c r="A6" s="302" t="s">
        <v>1</v>
      </c>
      <c r="B6" s="182">
        <v>3308</v>
      </c>
      <c r="C6" s="182">
        <v>3122</v>
      </c>
      <c r="D6" s="182">
        <v>2936</v>
      </c>
      <c r="E6" s="182">
        <v>2865</v>
      </c>
      <c r="F6" s="291" t="s">
        <v>0</v>
      </c>
    </row>
    <row r="7" spans="1:6" s="32" customFormat="1" ht="13.05" customHeight="1" x14ac:dyDescent="0.3">
      <c r="A7" s="302" t="s">
        <v>107</v>
      </c>
      <c r="B7" s="293" t="s">
        <v>0</v>
      </c>
      <c r="C7" s="479" t="s">
        <v>733</v>
      </c>
      <c r="D7" s="479" t="s">
        <v>726</v>
      </c>
      <c r="E7" s="479" t="s">
        <v>200</v>
      </c>
      <c r="F7" s="480" t="s">
        <v>734</v>
      </c>
    </row>
    <row r="8" spans="1:6" s="32" customFormat="1" ht="13.8" x14ac:dyDescent="0.3">
      <c r="A8" s="305" t="s">
        <v>721</v>
      </c>
      <c r="B8" s="293" t="s">
        <v>0</v>
      </c>
      <c r="C8" s="479" t="s">
        <v>735</v>
      </c>
      <c r="D8" s="479" t="s">
        <v>736</v>
      </c>
      <c r="E8" s="479" t="s">
        <v>202</v>
      </c>
      <c r="F8" s="480" t="s">
        <v>199</v>
      </c>
    </row>
    <row r="9" spans="1:6" s="32" customFormat="1" ht="13.05" customHeight="1" x14ac:dyDescent="0.3">
      <c r="A9" s="287" t="s">
        <v>41</v>
      </c>
      <c r="B9" s="178"/>
      <c r="C9" s="388"/>
      <c r="D9" s="178"/>
      <c r="E9" s="178"/>
      <c r="F9" s="288"/>
    </row>
    <row r="10" spans="1:6" s="32" customFormat="1" ht="13.05" customHeight="1" x14ac:dyDescent="0.3">
      <c r="A10" s="302" t="s">
        <v>1</v>
      </c>
      <c r="B10" s="182">
        <v>1274</v>
      </c>
      <c r="C10" s="389">
        <v>1148</v>
      </c>
      <c r="D10" s="182">
        <v>1022</v>
      </c>
      <c r="E10" s="182">
        <v>979</v>
      </c>
      <c r="F10" s="291" t="s">
        <v>0</v>
      </c>
    </row>
    <row r="11" spans="1:6" s="32" customFormat="1" ht="13.05" customHeight="1" x14ac:dyDescent="0.3">
      <c r="A11" s="302" t="s">
        <v>107</v>
      </c>
      <c r="B11" s="293" t="s">
        <v>0</v>
      </c>
      <c r="C11" s="479" t="s">
        <v>737</v>
      </c>
      <c r="D11" s="479" t="s">
        <v>728</v>
      </c>
      <c r="E11" s="479" t="s">
        <v>169</v>
      </c>
      <c r="F11" s="480" t="s">
        <v>738</v>
      </c>
    </row>
    <row r="12" spans="1:6" s="32" customFormat="1" ht="13.8" x14ac:dyDescent="0.3">
      <c r="A12" s="305" t="s">
        <v>721</v>
      </c>
      <c r="B12" s="293" t="s">
        <v>0</v>
      </c>
      <c r="C12" s="479" t="s">
        <v>200</v>
      </c>
      <c r="D12" s="479" t="s">
        <v>216</v>
      </c>
      <c r="E12" s="479" t="s">
        <v>739</v>
      </c>
      <c r="F12" s="480" t="s">
        <v>674</v>
      </c>
    </row>
    <row r="13" spans="1:6" s="32" customFormat="1" ht="13.05" customHeight="1" x14ac:dyDescent="0.3">
      <c r="A13" s="287" t="s">
        <v>42</v>
      </c>
      <c r="B13" s="178"/>
      <c r="C13" s="388"/>
      <c r="D13" s="178"/>
      <c r="E13" s="178"/>
      <c r="F13" s="288"/>
    </row>
    <row r="14" spans="1:6" s="32" customFormat="1" ht="13.05" customHeight="1" x14ac:dyDescent="0.3">
      <c r="A14" s="302" t="s">
        <v>1</v>
      </c>
      <c r="B14" s="182">
        <v>68</v>
      </c>
      <c r="C14" s="389">
        <v>56</v>
      </c>
      <c r="D14" s="182">
        <v>75</v>
      </c>
      <c r="E14" s="182">
        <v>87</v>
      </c>
      <c r="F14" s="291" t="s">
        <v>0</v>
      </c>
    </row>
    <row r="15" spans="1:6" s="32" customFormat="1" ht="13.05" customHeight="1" x14ac:dyDescent="0.3">
      <c r="A15" s="302" t="s">
        <v>107</v>
      </c>
      <c r="B15" s="292" t="s">
        <v>0</v>
      </c>
      <c r="C15" s="479" t="s">
        <v>217</v>
      </c>
      <c r="D15" s="293" t="s">
        <v>740</v>
      </c>
      <c r="E15" s="293" t="s">
        <v>81</v>
      </c>
      <c r="F15" s="294" t="s">
        <v>741</v>
      </c>
    </row>
    <row r="16" spans="1:6" s="32" customFormat="1" ht="13.8" x14ac:dyDescent="0.3">
      <c r="A16" s="310" t="s">
        <v>721</v>
      </c>
      <c r="B16" s="390" t="s">
        <v>0</v>
      </c>
      <c r="C16" s="527" t="s">
        <v>182</v>
      </c>
      <c r="D16" s="392" t="s">
        <v>114</v>
      </c>
      <c r="E16" s="392" t="s">
        <v>732</v>
      </c>
      <c r="F16" s="393" t="s">
        <v>180</v>
      </c>
    </row>
    <row r="17" spans="1:5" ht="13.05" customHeight="1" x14ac:dyDescent="0.3">
      <c r="A17" s="1" t="s">
        <v>98</v>
      </c>
    </row>
    <row r="18" spans="1:5" ht="13.05" customHeight="1" x14ac:dyDescent="0.3">
      <c r="A18" s="573" t="s">
        <v>175</v>
      </c>
      <c r="B18" s="573"/>
      <c r="C18" s="573"/>
      <c r="D18" s="573"/>
      <c r="E18" s="573"/>
    </row>
    <row r="19" spans="1:5" x14ac:dyDescent="0.3">
      <c r="C19" s="6"/>
      <c r="D19" s="6"/>
      <c r="E19"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17" sqref="A17:E18"/>
    </sheetView>
  </sheetViews>
  <sheetFormatPr defaultColWidth="9.21875" defaultRowHeight="14.4" x14ac:dyDescent="0.3"/>
  <cols>
    <col min="1" max="1" width="40.21875" style="2" bestFit="1" customWidth="1"/>
    <col min="2" max="6" width="10.77734375" style="2" customWidth="1"/>
    <col min="7" max="16384" width="9.21875" style="2"/>
  </cols>
  <sheetData>
    <row r="1" spans="1:6" s="32" customFormat="1" ht="13.05" customHeight="1" x14ac:dyDescent="0.3"/>
    <row r="2" spans="1:6" s="32" customFormat="1" ht="13.05" customHeight="1" x14ac:dyDescent="0.3">
      <c r="A2" s="579" t="s">
        <v>743</v>
      </c>
      <c r="B2" s="579"/>
      <c r="C2" s="579"/>
      <c r="D2" s="579"/>
      <c r="E2" s="579"/>
      <c r="F2" s="579"/>
    </row>
    <row r="3" spans="1:6" s="32" customFormat="1" ht="13.05" customHeight="1" x14ac:dyDescent="0.3"/>
    <row r="4" spans="1:6" s="32" customFormat="1" ht="13.05" customHeight="1" x14ac:dyDescent="0.3">
      <c r="A4" s="300"/>
      <c r="B4" s="301">
        <v>2016</v>
      </c>
      <c r="C4" s="192">
        <v>2017</v>
      </c>
      <c r="D4" s="193">
        <v>2018</v>
      </c>
      <c r="E4" s="193">
        <v>2019</v>
      </c>
      <c r="F4" s="194" t="s">
        <v>104</v>
      </c>
    </row>
    <row r="5" spans="1:6" s="32" customFormat="1" ht="13.05" customHeight="1" x14ac:dyDescent="0.3">
      <c r="A5" s="287" t="s">
        <v>744</v>
      </c>
      <c r="B5" s="178"/>
      <c r="C5" s="180"/>
      <c r="D5" s="178"/>
      <c r="E5" s="178"/>
      <c r="F5" s="288"/>
    </row>
    <row r="6" spans="1:6" s="32" customFormat="1" ht="13.05" customHeight="1" x14ac:dyDescent="0.3">
      <c r="A6" s="302" t="s">
        <v>1</v>
      </c>
      <c r="B6" s="182">
        <v>22353</v>
      </c>
      <c r="C6" s="182">
        <v>17551</v>
      </c>
      <c r="D6" s="182">
        <v>11892</v>
      </c>
      <c r="E6" s="182">
        <v>11041</v>
      </c>
      <c r="F6" s="291"/>
    </row>
    <row r="7" spans="1:6" s="32" customFormat="1" ht="13.05" customHeight="1" x14ac:dyDescent="0.3">
      <c r="A7" s="302" t="s">
        <v>107</v>
      </c>
      <c r="B7" s="293" t="s">
        <v>0</v>
      </c>
      <c r="C7" s="479" t="s">
        <v>748</v>
      </c>
      <c r="D7" s="479" t="s">
        <v>749</v>
      </c>
      <c r="E7" s="479" t="s">
        <v>750</v>
      </c>
      <c r="F7" s="480" t="s">
        <v>751</v>
      </c>
    </row>
    <row r="8" spans="1:6" s="32" customFormat="1" ht="13.05" customHeight="1" x14ac:dyDescent="0.3">
      <c r="A8" s="287" t="s">
        <v>745</v>
      </c>
      <c r="B8" s="178"/>
      <c r="C8" s="388"/>
      <c r="D8" s="178"/>
      <c r="E8" s="178"/>
      <c r="F8" s="288"/>
    </row>
    <row r="9" spans="1:6" s="32" customFormat="1" ht="13.05" customHeight="1" x14ac:dyDescent="0.3">
      <c r="A9" s="302" t="s">
        <v>1</v>
      </c>
      <c r="B9" s="182">
        <v>6884</v>
      </c>
      <c r="C9" s="389">
        <v>7656</v>
      </c>
      <c r="D9" s="182">
        <v>5258</v>
      </c>
      <c r="E9" s="182">
        <v>4568</v>
      </c>
      <c r="F9" s="291"/>
    </row>
    <row r="10" spans="1:6" s="32" customFormat="1" ht="13.05" customHeight="1" x14ac:dyDescent="0.3">
      <c r="A10" s="302" t="s">
        <v>107</v>
      </c>
      <c r="B10" s="293" t="s">
        <v>0</v>
      </c>
      <c r="C10" s="293" t="s">
        <v>752</v>
      </c>
      <c r="D10" s="479" t="s">
        <v>753</v>
      </c>
      <c r="E10" s="479" t="s">
        <v>754</v>
      </c>
      <c r="F10" s="480" t="s">
        <v>755</v>
      </c>
    </row>
    <row r="11" spans="1:6" s="32" customFormat="1" ht="13.05" customHeight="1" x14ac:dyDescent="0.3">
      <c r="A11" s="287" t="s">
        <v>746</v>
      </c>
      <c r="B11" s="178"/>
      <c r="C11" s="388"/>
      <c r="D11" s="178"/>
      <c r="E11" s="178"/>
      <c r="F11" s="288"/>
    </row>
    <row r="12" spans="1:6" s="32" customFormat="1" ht="13.05" customHeight="1" x14ac:dyDescent="0.3">
      <c r="A12" s="302" t="s">
        <v>1</v>
      </c>
      <c r="B12" s="182">
        <v>2094</v>
      </c>
      <c r="C12" s="389">
        <v>1711</v>
      </c>
      <c r="D12" s="182">
        <v>1600</v>
      </c>
      <c r="E12" s="182">
        <v>1499</v>
      </c>
      <c r="F12" s="291"/>
    </row>
    <row r="13" spans="1:6" s="32" customFormat="1" ht="13.05" customHeight="1" x14ac:dyDescent="0.3">
      <c r="A13" s="302" t="s">
        <v>107</v>
      </c>
      <c r="B13" s="293" t="s">
        <v>0</v>
      </c>
      <c r="C13" s="479" t="s">
        <v>756</v>
      </c>
      <c r="D13" s="479" t="s">
        <v>757</v>
      </c>
      <c r="E13" s="479" t="s">
        <v>758</v>
      </c>
      <c r="F13" s="480" t="s">
        <v>759</v>
      </c>
    </row>
    <row r="14" spans="1:6" s="32" customFormat="1" ht="13.05" customHeight="1" x14ac:dyDescent="0.3">
      <c r="A14" s="287" t="s">
        <v>747</v>
      </c>
      <c r="B14" s="178"/>
      <c r="C14" s="388"/>
      <c r="D14" s="178"/>
      <c r="E14" s="178"/>
      <c r="F14" s="288"/>
    </row>
    <row r="15" spans="1:6" s="32" customFormat="1" ht="13.05" customHeight="1" x14ac:dyDescent="0.3">
      <c r="A15" s="302" t="s">
        <v>1</v>
      </c>
      <c r="B15" s="182">
        <v>13375</v>
      </c>
      <c r="C15" s="389">
        <v>8184</v>
      </c>
      <c r="D15" s="182">
        <v>5034</v>
      </c>
      <c r="E15" s="182">
        <v>4974</v>
      </c>
      <c r="F15" s="291"/>
    </row>
    <row r="16" spans="1:6" s="32" customFormat="1" ht="13.05" customHeight="1" x14ac:dyDescent="0.3">
      <c r="A16" s="386" t="s">
        <v>107</v>
      </c>
      <c r="B16" s="394" t="s">
        <v>6</v>
      </c>
      <c r="C16" s="528" t="s">
        <v>760</v>
      </c>
      <c r="D16" s="528" t="s">
        <v>761</v>
      </c>
      <c r="E16" s="528" t="s">
        <v>762</v>
      </c>
      <c r="F16" s="529" t="s">
        <v>763</v>
      </c>
    </row>
    <row r="17" spans="1:5" ht="13.05" customHeight="1" x14ac:dyDescent="0.3">
      <c r="A17" s="1" t="s">
        <v>98</v>
      </c>
    </row>
    <row r="18" spans="1:5" ht="13.05" customHeight="1" x14ac:dyDescent="0.3">
      <c r="A18" s="573" t="s">
        <v>175</v>
      </c>
      <c r="B18" s="573"/>
      <c r="C18" s="573"/>
      <c r="D18" s="573"/>
      <c r="E18" s="573"/>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A31" sqref="A31:E32"/>
    </sheetView>
  </sheetViews>
  <sheetFormatPr defaultColWidth="9.21875" defaultRowHeight="14.4" x14ac:dyDescent="0.3"/>
  <cols>
    <col min="1" max="1" width="31" style="2" customWidth="1"/>
    <col min="2" max="10" width="10.77734375" style="2" customWidth="1"/>
    <col min="11" max="16384" width="9.21875" style="2"/>
  </cols>
  <sheetData>
    <row r="1" spans="1:15" s="32" customFormat="1" ht="13.05" customHeight="1" x14ac:dyDescent="0.3"/>
    <row r="2" spans="1:15" s="32" customFormat="1" ht="13.05" customHeight="1" x14ac:dyDescent="0.3">
      <c r="A2" s="579" t="s">
        <v>764</v>
      </c>
      <c r="B2" s="579"/>
      <c r="C2" s="579"/>
      <c r="D2" s="579"/>
      <c r="E2" s="579"/>
      <c r="F2" s="579"/>
      <c r="G2" s="579"/>
      <c r="H2" s="579"/>
      <c r="I2" s="579"/>
      <c r="J2" s="579"/>
      <c r="K2" s="579"/>
      <c r="L2" s="579"/>
      <c r="M2" s="579"/>
      <c r="N2" s="579"/>
      <c r="O2" s="579"/>
    </row>
    <row r="3" spans="1:15" s="32" customFormat="1" ht="13.05" customHeight="1" x14ac:dyDescent="0.3"/>
    <row r="4" spans="1:15" s="32" customFormat="1" ht="13.05" customHeight="1" x14ac:dyDescent="0.3">
      <c r="A4" s="395"/>
      <c r="B4" s="584" t="s">
        <v>1</v>
      </c>
      <c r="C4" s="585"/>
      <c r="D4" s="584" t="s">
        <v>74</v>
      </c>
      <c r="E4" s="585"/>
      <c r="F4" s="584" t="s">
        <v>75</v>
      </c>
      <c r="G4" s="585"/>
      <c r="H4" s="584" t="s">
        <v>76</v>
      </c>
      <c r="I4" s="585"/>
      <c r="J4" s="584" t="s">
        <v>40</v>
      </c>
      <c r="K4" s="585"/>
      <c r="L4" s="584" t="s">
        <v>41</v>
      </c>
      <c r="M4" s="585"/>
      <c r="N4" s="584" t="s">
        <v>42</v>
      </c>
      <c r="O4" s="585"/>
    </row>
    <row r="5" spans="1:15" s="32" customFormat="1" ht="13.05" customHeight="1" x14ac:dyDescent="0.3">
      <c r="A5" s="316" t="s">
        <v>765</v>
      </c>
      <c r="B5" s="396"/>
      <c r="C5" s="397"/>
      <c r="D5" s="396"/>
      <c r="E5" s="398"/>
      <c r="F5" s="396"/>
      <c r="G5" s="398"/>
      <c r="H5" s="396"/>
      <c r="I5" s="397"/>
      <c r="J5" s="396"/>
      <c r="K5" s="398"/>
      <c r="L5" s="396"/>
      <c r="M5" s="398"/>
      <c r="N5" s="396"/>
      <c r="O5" s="399"/>
    </row>
    <row r="6" spans="1:15" s="32" customFormat="1" ht="13.05" customHeight="1" x14ac:dyDescent="0.3">
      <c r="A6" s="321" t="s">
        <v>1</v>
      </c>
      <c r="B6" s="322">
        <v>3931</v>
      </c>
      <c r="C6" s="530" t="s">
        <v>87</v>
      </c>
      <c r="D6" s="322">
        <v>2723</v>
      </c>
      <c r="E6" s="483" t="s">
        <v>87</v>
      </c>
      <c r="F6" s="322">
        <v>911</v>
      </c>
      <c r="G6" s="483" t="s">
        <v>87</v>
      </c>
      <c r="H6" s="322">
        <v>297</v>
      </c>
      <c r="I6" s="530" t="s">
        <v>87</v>
      </c>
      <c r="J6" s="322">
        <v>2865</v>
      </c>
      <c r="K6" s="483" t="s">
        <v>87</v>
      </c>
      <c r="L6" s="322">
        <v>979</v>
      </c>
      <c r="M6" s="483" t="s">
        <v>87</v>
      </c>
      <c r="N6" s="322">
        <v>87</v>
      </c>
      <c r="O6" s="487" t="s">
        <v>87</v>
      </c>
    </row>
    <row r="7" spans="1:15" s="32" customFormat="1" ht="13.05" customHeight="1" x14ac:dyDescent="0.3">
      <c r="A7" s="316" t="s">
        <v>766</v>
      </c>
      <c r="B7" s="317"/>
      <c r="C7" s="531"/>
      <c r="D7" s="317"/>
      <c r="E7" s="492"/>
      <c r="F7" s="317"/>
      <c r="G7" s="492"/>
      <c r="H7" s="317"/>
      <c r="I7" s="531"/>
      <c r="J7" s="317"/>
      <c r="K7" s="492"/>
      <c r="L7" s="317"/>
      <c r="M7" s="492"/>
      <c r="N7" s="317"/>
      <c r="O7" s="496"/>
    </row>
    <row r="8" spans="1:15" s="32" customFormat="1" ht="13.05" customHeight="1" x14ac:dyDescent="0.3">
      <c r="A8" s="321" t="s">
        <v>7</v>
      </c>
      <c r="B8" s="322">
        <v>261</v>
      </c>
      <c r="C8" s="530" t="s">
        <v>768</v>
      </c>
      <c r="D8" s="322">
        <v>179</v>
      </c>
      <c r="E8" s="483" t="s">
        <v>768</v>
      </c>
      <c r="F8" s="322">
        <v>62</v>
      </c>
      <c r="G8" s="483" t="s">
        <v>269</v>
      </c>
      <c r="H8" s="322">
        <v>20</v>
      </c>
      <c r="I8" s="530" t="s">
        <v>267</v>
      </c>
      <c r="J8" s="322">
        <v>189</v>
      </c>
      <c r="K8" s="483" t="s">
        <v>768</v>
      </c>
      <c r="L8" s="322">
        <v>70</v>
      </c>
      <c r="M8" s="483" t="s">
        <v>774</v>
      </c>
      <c r="N8" s="322">
        <v>2</v>
      </c>
      <c r="O8" s="487" t="s">
        <v>212</v>
      </c>
    </row>
    <row r="9" spans="1:15" s="32" customFormat="1" ht="13.05" customHeight="1" x14ac:dyDescent="0.3">
      <c r="A9" s="321" t="s">
        <v>8</v>
      </c>
      <c r="B9" s="322">
        <v>72</v>
      </c>
      <c r="C9" s="530" t="s">
        <v>148</v>
      </c>
      <c r="D9" s="322">
        <v>40</v>
      </c>
      <c r="E9" s="483" t="s">
        <v>771</v>
      </c>
      <c r="F9" s="322">
        <v>30</v>
      </c>
      <c r="G9" s="483" t="s">
        <v>300</v>
      </c>
      <c r="H9" s="322">
        <v>2</v>
      </c>
      <c r="I9" s="530" t="s">
        <v>164</v>
      </c>
      <c r="J9" s="322">
        <v>61</v>
      </c>
      <c r="K9" s="483" t="s">
        <v>161</v>
      </c>
      <c r="L9" s="322">
        <v>11</v>
      </c>
      <c r="M9" s="483" t="s">
        <v>208</v>
      </c>
      <c r="N9" s="322">
        <v>0</v>
      </c>
      <c r="O9" s="487" t="s">
        <v>115</v>
      </c>
    </row>
    <row r="10" spans="1:15" s="32" customFormat="1" ht="13.05" customHeight="1" x14ac:dyDescent="0.3">
      <c r="A10" s="321" t="s">
        <v>9</v>
      </c>
      <c r="B10" s="322">
        <v>260</v>
      </c>
      <c r="C10" s="530" t="s">
        <v>768</v>
      </c>
      <c r="D10" s="322">
        <v>195</v>
      </c>
      <c r="E10" s="483" t="s">
        <v>774</v>
      </c>
      <c r="F10" s="322">
        <v>50</v>
      </c>
      <c r="G10" s="483" t="s">
        <v>163</v>
      </c>
      <c r="H10" s="322">
        <v>15</v>
      </c>
      <c r="I10" s="530" t="s">
        <v>120</v>
      </c>
      <c r="J10" s="322">
        <v>177</v>
      </c>
      <c r="K10" s="483" t="s">
        <v>364</v>
      </c>
      <c r="L10" s="322">
        <v>75</v>
      </c>
      <c r="M10" s="483" t="s">
        <v>154</v>
      </c>
      <c r="N10" s="322">
        <v>8</v>
      </c>
      <c r="O10" s="487" t="s">
        <v>319</v>
      </c>
    </row>
    <row r="11" spans="1:15" s="32" customFormat="1" ht="13.05" customHeight="1" x14ac:dyDescent="0.3">
      <c r="A11" s="321" t="s">
        <v>10</v>
      </c>
      <c r="B11" s="322">
        <v>71</v>
      </c>
      <c r="C11" s="530" t="s">
        <v>148</v>
      </c>
      <c r="D11" s="322">
        <v>42</v>
      </c>
      <c r="E11" s="483" t="s">
        <v>771</v>
      </c>
      <c r="F11" s="322">
        <v>27</v>
      </c>
      <c r="G11" s="483" t="s">
        <v>779</v>
      </c>
      <c r="H11" s="322">
        <v>2</v>
      </c>
      <c r="I11" s="530" t="s">
        <v>164</v>
      </c>
      <c r="J11" s="322">
        <v>59</v>
      </c>
      <c r="K11" s="483" t="s">
        <v>161</v>
      </c>
      <c r="L11" s="322">
        <v>11</v>
      </c>
      <c r="M11" s="483" t="s">
        <v>208</v>
      </c>
      <c r="N11" s="322">
        <v>1</v>
      </c>
      <c r="O11" s="487" t="s">
        <v>208</v>
      </c>
    </row>
    <row r="12" spans="1:15" s="32" customFormat="1" ht="13.05" customHeight="1" x14ac:dyDescent="0.3">
      <c r="A12" s="321" t="s">
        <v>11</v>
      </c>
      <c r="B12" s="322">
        <v>82</v>
      </c>
      <c r="C12" s="530" t="s">
        <v>161</v>
      </c>
      <c r="D12" s="322">
        <v>54</v>
      </c>
      <c r="E12" s="483" t="s">
        <v>94</v>
      </c>
      <c r="F12" s="322">
        <v>23</v>
      </c>
      <c r="G12" s="483" t="s">
        <v>195</v>
      </c>
      <c r="H12" s="322">
        <v>5</v>
      </c>
      <c r="I12" s="530" t="s">
        <v>205</v>
      </c>
      <c r="J12" s="322">
        <v>66</v>
      </c>
      <c r="K12" s="483" t="s">
        <v>212</v>
      </c>
      <c r="L12" s="322">
        <v>16</v>
      </c>
      <c r="M12" s="483" t="s">
        <v>144</v>
      </c>
      <c r="N12" s="322">
        <v>0</v>
      </c>
      <c r="O12" s="487" t="s">
        <v>115</v>
      </c>
    </row>
    <row r="13" spans="1:15" s="32" customFormat="1" ht="13.05" customHeight="1" x14ac:dyDescent="0.3">
      <c r="A13" s="321" t="s">
        <v>12</v>
      </c>
      <c r="B13" s="322">
        <v>167</v>
      </c>
      <c r="C13" s="530" t="s">
        <v>769</v>
      </c>
      <c r="D13" s="322">
        <v>98</v>
      </c>
      <c r="E13" s="483" t="s">
        <v>775</v>
      </c>
      <c r="F13" s="322">
        <v>58</v>
      </c>
      <c r="G13" s="483" t="s">
        <v>780</v>
      </c>
      <c r="H13" s="322">
        <v>11</v>
      </c>
      <c r="I13" s="530" t="s">
        <v>350</v>
      </c>
      <c r="J13" s="322">
        <v>132</v>
      </c>
      <c r="K13" s="483" t="s">
        <v>321</v>
      </c>
      <c r="L13" s="322">
        <v>32</v>
      </c>
      <c r="M13" s="483" t="s">
        <v>300</v>
      </c>
      <c r="N13" s="322">
        <v>3</v>
      </c>
      <c r="O13" s="487" t="s">
        <v>787</v>
      </c>
    </row>
    <row r="14" spans="1:15" s="32" customFormat="1" ht="13.05" customHeight="1" x14ac:dyDescent="0.3">
      <c r="A14" s="321" t="s">
        <v>13</v>
      </c>
      <c r="B14" s="322">
        <v>89</v>
      </c>
      <c r="C14" s="530" t="s">
        <v>212</v>
      </c>
      <c r="D14" s="322">
        <v>48</v>
      </c>
      <c r="E14" s="483" t="s">
        <v>148</v>
      </c>
      <c r="F14" s="322">
        <v>38</v>
      </c>
      <c r="G14" s="483" t="s">
        <v>769</v>
      </c>
      <c r="H14" s="322">
        <v>3</v>
      </c>
      <c r="I14" s="530" t="s">
        <v>322</v>
      </c>
      <c r="J14" s="322">
        <v>73</v>
      </c>
      <c r="K14" s="483" t="s">
        <v>195</v>
      </c>
      <c r="L14" s="322">
        <v>15</v>
      </c>
      <c r="M14" s="483" t="s">
        <v>771</v>
      </c>
      <c r="N14" s="322">
        <v>1</v>
      </c>
      <c r="O14" s="487" t="s">
        <v>208</v>
      </c>
    </row>
    <row r="15" spans="1:15" s="32" customFormat="1" ht="13.05" customHeight="1" x14ac:dyDescent="0.3">
      <c r="A15" s="321" t="s">
        <v>14</v>
      </c>
      <c r="B15" s="322">
        <v>206</v>
      </c>
      <c r="C15" s="530" t="s">
        <v>168</v>
      </c>
      <c r="D15" s="322">
        <v>128</v>
      </c>
      <c r="E15" s="483" t="s">
        <v>776</v>
      </c>
      <c r="F15" s="322">
        <v>65</v>
      </c>
      <c r="G15" s="483" t="s">
        <v>781</v>
      </c>
      <c r="H15" s="322">
        <v>13</v>
      </c>
      <c r="I15" s="530" t="s">
        <v>116</v>
      </c>
      <c r="J15" s="322">
        <v>157</v>
      </c>
      <c r="K15" s="483" t="s">
        <v>163</v>
      </c>
      <c r="L15" s="322">
        <v>47</v>
      </c>
      <c r="M15" s="483" t="s">
        <v>375</v>
      </c>
      <c r="N15" s="322">
        <v>2</v>
      </c>
      <c r="O15" s="487" t="s">
        <v>212</v>
      </c>
    </row>
    <row r="16" spans="1:15" s="32" customFormat="1" ht="13.05" customHeight="1" x14ac:dyDescent="0.3">
      <c r="A16" s="321" t="s">
        <v>15</v>
      </c>
      <c r="B16" s="322">
        <v>86</v>
      </c>
      <c r="C16" s="530" t="s">
        <v>119</v>
      </c>
      <c r="D16" s="322">
        <v>53</v>
      </c>
      <c r="E16" s="483" t="s">
        <v>213</v>
      </c>
      <c r="F16" s="322">
        <v>30</v>
      </c>
      <c r="G16" s="483" t="s">
        <v>300</v>
      </c>
      <c r="H16" s="322">
        <v>3</v>
      </c>
      <c r="I16" s="530" t="s">
        <v>322</v>
      </c>
      <c r="J16" s="322">
        <v>72</v>
      </c>
      <c r="K16" s="483" t="s">
        <v>195</v>
      </c>
      <c r="L16" s="322">
        <v>13</v>
      </c>
      <c r="M16" s="483" t="s">
        <v>231</v>
      </c>
      <c r="N16" s="322">
        <v>1</v>
      </c>
      <c r="O16" s="487" t="s">
        <v>208</v>
      </c>
    </row>
    <row r="17" spans="1:15" s="32" customFormat="1" ht="13.05" customHeight="1" x14ac:dyDescent="0.3">
      <c r="A17" s="321" t="s">
        <v>16</v>
      </c>
      <c r="B17" s="322">
        <v>205</v>
      </c>
      <c r="C17" s="530" t="s">
        <v>168</v>
      </c>
      <c r="D17" s="322">
        <v>121</v>
      </c>
      <c r="E17" s="483" t="s">
        <v>116</v>
      </c>
      <c r="F17" s="322">
        <v>69</v>
      </c>
      <c r="G17" s="483" t="s">
        <v>91</v>
      </c>
      <c r="H17" s="322">
        <v>15</v>
      </c>
      <c r="I17" s="530" t="s">
        <v>120</v>
      </c>
      <c r="J17" s="322">
        <v>164</v>
      </c>
      <c r="K17" s="483" t="s">
        <v>788</v>
      </c>
      <c r="L17" s="322">
        <v>40</v>
      </c>
      <c r="M17" s="483" t="s">
        <v>338</v>
      </c>
      <c r="N17" s="322">
        <v>1</v>
      </c>
      <c r="O17" s="487" t="s">
        <v>208</v>
      </c>
    </row>
    <row r="18" spans="1:15" s="32" customFormat="1" ht="13.05" customHeight="1" x14ac:dyDescent="0.3">
      <c r="A18" s="321" t="s">
        <v>17</v>
      </c>
      <c r="B18" s="322">
        <v>851</v>
      </c>
      <c r="C18" s="530" t="s">
        <v>770</v>
      </c>
      <c r="D18" s="322">
        <v>632</v>
      </c>
      <c r="E18" s="483" t="s">
        <v>777</v>
      </c>
      <c r="F18" s="322">
        <v>122</v>
      </c>
      <c r="G18" s="483" t="s">
        <v>782</v>
      </c>
      <c r="H18" s="322">
        <v>97</v>
      </c>
      <c r="I18" s="530" t="s">
        <v>785</v>
      </c>
      <c r="J18" s="322">
        <v>592</v>
      </c>
      <c r="K18" s="483" t="s">
        <v>789</v>
      </c>
      <c r="L18" s="322">
        <v>221</v>
      </c>
      <c r="M18" s="483" t="s">
        <v>53</v>
      </c>
      <c r="N18" s="322">
        <v>38</v>
      </c>
      <c r="O18" s="487" t="s">
        <v>793</v>
      </c>
    </row>
    <row r="19" spans="1:15" s="32" customFormat="1" ht="13.05" customHeight="1" x14ac:dyDescent="0.3">
      <c r="A19" s="321" t="s">
        <v>18</v>
      </c>
      <c r="B19" s="322">
        <v>60</v>
      </c>
      <c r="C19" s="530" t="s">
        <v>771</v>
      </c>
      <c r="D19" s="322">
        <v>33</v>
      </c>
      <c r="E19" s="483" t="s">
        <v>158</v>
      </c>
      <c r="F19" s="322">
        <v>26</v>
      </c>
      <c r="G19" s="483" t="s">
        <v>783</v>
      </c>
      <c r="H19" s="322">
        <v>1</v>
      </c>
      <c r="I19" s="530" t="s">
        <v>732</v>
      </c>
      <c r="J19" s="322">
        <v>51</v>
      </c>
      <c r="K19" s="483" t="s">
        <v>148</v>
      </c>
      <c r="L19" s="322">
        <v>8</v>
      </c>
      <c r="M19" s="483" t="s">
        <v>704</v>
      </c>
      <c r="N19" s="322">
        <v>1</v>
      </c>
      <c r="O19" s="487" t="s">
        <v>208</v>
      </c>
    </row>
    <row r="20" spans="1:15" s="32" customFormat="1" ht="13.05" customHeight="1" x14ac:dyDescent="0.3">
      <c r="A20" s="321" t="s">
        <v>19</v>
      </c>
      <c r="B20" s="322">
        <v>562</v>
      </c>
      <c r="C20" s="530" t="s">
        <v>772</v>
      </c>
      <c r="D20" s="322">
        <v>410</v>
      </c>
      <c r="E20" s="483" t="s">
        <v>778</v>
      </c>
      <c r="F20" s="322">
        <v>99</v>
      </c>
      <c r="G20" s="483" t="s">
        <v>784</v>
      </c>
      <c r="H20" s="322">
        <v>53</v>
      </c>
      <c r="I20" s="530" t="s">
        <v>786</v>
      </c>
      <c r="J20" s="322">
        <v>378</v>
      </c>
      <c r="K20" s="483" t="s">
        <v>790</v>
      </c>
      <c r="L20" s="322">
        <v>166</v>
      </c>
      <c r="M20" s="483" t="s">
        <v>791</v>
      </c>
      <c r="N20" s="322">
        <v>18</v>
      </c>
      <c r="O20" s="487" t="s">
        <v>789</v>
      </c>
    </row>
    <row r="21" spans="1:15" s="32" customFormat="1" ht="13.05" customHeight="1" x14ac:dyDescent="0.3">
      <c r="A21" s="321" t="s">
        <v>20</v>
      </c>
      <c r="B21" s="322">
        <v>174</v>
      </c>
      <c r="C21" s="530" t="s">
        <v>116</v>
      </c>
      <c r="D21" s="322">
        <v>115</v>
      </c>
      <c r="E21" s="483" t="s">
        <v>769</v>
      </c>
      <c r="F21" s="322">
        <v>50</v>
      </c>
      <c r="G21" s="483" t="s">
        <v>163</v>
      </c>
      <c r="H21" s="322">
        <v>9</v>
      </c>
      <c r="I21" s="530" t="s">
        <v>779</v>
      </c>
      <c r="J21" s="322">
        <v>134</v>
      </c>
      <c r="K21" s="483" t="s">
        <v>776</v>
      </c>
      <c r="L21" s="322">
        <v>38</v>
      </c>
      <c r="M21" s="483" t="s">
        <v>122</v>
      </c>
      <c r="N21" s="322">
        <v>2</v>
      </c>
      <c r="O21" s="487" t="s">
        <v>212</v>
      </c>
    </row>
    <row r="22" spans="1:15" s="32" customFormat="1" ht="13.05" customHeight="1" x14ac:dyDescent="0.3">
      <c r="A22" s="321" t="s">
        <v>21</v>
      </c>
      <c r="B22" s="322">
        <v>235</v>
      </c>
      <c r="C22" s="530" t="s">
        <v>388</v>
      </c>
      <c r="D22" s="322">
        <v>176</v>
      </c>
      <c r="E22" s="483" t="s">
        <v>318</v>
      </c>
      <c r="F22" s="322">
        <v>40</v>
      </c>
      <c r="G22" s="483" t="s">
        <v>116</v>
      </c>
      <c r="H22" s="322">
        <v>19</v>
      </c>
      <c r="I22" s="530" t="s">
        <v>780</v>
      </c>
      <c r="J22" s="322">
        <v>173</v>
      </c>
      <c r="K22" s="483" t="s">
        <v>388</v>
      </c>
      <c r="L22" s="322">
        <v>60</v>
      </c>
      <c r="M22" s="483" t="s">
        <v>285</v>
      </c>
      <c r="N22" s="322">
        <v>2</v>
      </c>
      <c r="O22" s="487" t="s">
        <v>212</v>
      </c>
    </row>
    <row r="23" spans="1:15" s="32" customFormat="1" ht="13.05" customHeight="1" x14ac:dyDescent="0.3">
      <c r="A23" s="321" t="s">
        <v>22</v>
      </c>
      <c r="B23" s="322">
        <v>90</v>
      </c>
      <c r="C23" s="530" t="s">
        <v>212</v>
      </c>
      <c r="D23" s="322">
        <v>65</v>
      </c>
      <c r="E23" s="483" t="s">
        <v>145</v>
      </c>
      <c r="F23" s="322">
        <v>21</v>
      </c>
      <c r="G23" s="483" t="s">
        <v>212</v>
      </c>
      <c r="H23" s="322">
        <v>4</v>
      </c>
      <c r="I23" s="530" t="s">
        <v>231</v>
      </c>
      <c r="J23" s="322">
        <v>63</v>
      </c>
      <c r="K23" s="483" t="s">
        <v>119</v>
      </c>
      <c r="L23" s="322">
        <v>25</v>
      </c>
      <c r="M23" s="483" t="s">
        <v>792</v>
      </c>
      <c r="N23" s="322">
        <v>2</v>
      </c>
      <c r="O23" s="487" t="s">
        <v>212</v>
      </c>
    </row>
    <row r="24" spans="1:15" s="32" customFormat="1" ht="13.05" customHeight="1" x14ac:dyDescent="0.3">
      <c r="A24" s="321" t="s">
        <v>23</v>
      </c>
      <c r="B24" s="322">
        <v>95</v>
      </c>
      <c r="C24" s="530" t="s">
        <v>145</v>
      </c>
      <c r="D24" s="322">
        <v>63</v>
      </c>
      <c r="E24" s="483" t="s">
        <v>212</v>
      </c>
      <c r="F24" s="322">
        <v>29</v>
      </c>
      <c r="G24" s="483" t="s">
        <v>194</v>
      </c>
      <c r="H24" s="322">
        <v>3</v>
      </c>
      <c r="I24" s="530" t="s">
        <v>322</v>
      </c>
      <c r="J24" s="322">
        <v>73</v>
      </c>
      <c r="K24" s="483" t="s">
        <v>195</v>
      </c>
      <c r="L24" s="322">
        <v>20</v>
      </c>
      <c r="M24" s="483" t="s">
        <v>94</v>
      </c>
      <c r="N24" s="322">
        <v>2</v>
      </c>
      <c r="O24" s="487" t="s">
        <v>212</v>
      </c>
    </row>
    <row r="25" spans="1:15" s="32" customFormat="1" ht="13.05" customHeight="1" x14ac:dyDescent="0.3">
      <c r="A25" s="321" t="s">
        <v>24</v>
      </c>
      <c r="B25" s="322">
        <v>156</v>
      </c>
      <c r="C25" s="530" t="s">
        <v>773</v>
      </c>
      <c r="D25" s="322">
        <v>101</v>
      </c>
      <c r="E25" s="483" t="s">
        <v>350</v>
      </c>
      <c r="F25" s="322">
        <v>50</v>
      </c>
      <c r="G25" s="483" t="s">
        <v>163</v>
      </c>
      <c r="H25" s="322">
        <v>5</v>
      </c>
      <c r="I25" s="530" t="s">
        <v>205</v>
      </c>
      <c r="J25" s="322">
        <v>117</v>
      </c>
      <c r="K25" s="483" t="s">
        <v>338</v>
      </c>
      <c r="L25" s="322">
        <v>37</v>
      </c>
      <c r="M25" s="483" t="s">
        <v>284</v>
      </c>
      <c r="N25" s="322">
        <v>2</v>
      </c>
      <c r="O25" s="487" t="s">
        <v>212</v>
      </c>
    </row>
    <row r="26" spans="1:15" s="32" customFormat="1" ht="13.05" customHeight="1" x14ac:dyDescent="0.3">
      <c r="A26" s="321" t="s">
        <v>25</v>
      </c>
      <c r="B26" s="322">
        <v>87</v>
      </c>
      <c r="C26" s="530" t="s">
        <v>119</v>
      </c>
      <c r="D26" s="322">
        <v>83</v>
      </c>
      <c r="E26" s="483" t="s">
        <v>779</v>
      </c>
      <c r="F26" s="322">
        <v>2</v>
      </c>
      <c r="G26" s="483" t="s">
        <v>184</v>
      </c>
      <c r="H26" s="322">
        <v>2</v>
      </c>
      <c r="I26" s="530" t="s">
        <v>164</v>
      </c>
      <c r="J26" s="322">
        <v>50</v>
      </c>
      <c r="K26" s="483" t="s">
        <v>205</v>
      </c>
      <c r="L26" s="322">
        <v>37</v>
      </c>
      <c r="M26" s="483" t="s">
        <v>284</v>
      </c>
      <c r="N26" s="322">
        <v>0</v>
      </c>
      <c r="O26" s="487" t="s">
        <v>115</v>
      </c>
    </row>
    <row r="27" spans="1:15" s="32" customFormat="1" ht="13.05" customHeight="1" x14ac:dyDescent="0.3">
      <c r="A27" s="321" t="s">
        <v>26</v>
      </c>
      <c r="B27" s="322">
        <v>26</v>
      </c>
      <c r="C27" s="530" t="s">
        <v>164</v>
      </c>
      <c r="D27" s="322">
        <v>18</v>
      </c>
      <c r="E27" s="483" t="s">
        <v>164</v>
      </c>
      <c r="F27" s="322">
        <v>5</v>
      </c>
      <c r="G27" s="483" t="s">
        <v>635</v>
      </c>
      <c r="H27" s="322">
        <v>3</v>
      </c>
      <c r="I27" s="530" t="s">
        <v>322</v>
      </c>
      <c r="J27" s="322">
        <v>19</v>
      </c>
      <c r="K27" s="483" t="s">
        <v>164</v>
      </c>
      <c r="L27" s="322">
        <v>7</v>
      </c>
      <c r="M27" s="483" t="s">
        <v>164</v>
      </c>
      <c r="N27" s="322">
        <v>0</v>
      </c>
      <c r="O27" s="487" t="s">
        <v>115</v>
      </c>
    </row>
    <row r="28" spans="1:15" s="32" customFormat="1" ht="13.05" customHeight="1" x14ac:dyDescent="0.3">
      <c r="A28" s="321" t="s">
        <v>27</v>
      </c>
      <c r="B28" s="322">
        <v>25</v>
      </c>
      <c r="C28" s="530" t="s">
        <v>729</v>
      </c>
      <c r="D28" s="322">
        <v>21</v>
      </c>
      <c r="E28" s="483" t="s">
        <v>704</v>
      </c>
      <c r="F28" s="322">
        <v>2</v>
      </c>
      <c r="G28" s="483" t="s">
        <v>184</v>
      </c>
      <c r="H28" s="322">
        <v>2</v>
      </c>
      <c r="I28" s="530" t="s">
        <v>164</v>
      </c>
      <c r="J28" s="322">
        <v>17</v>
      </c>
      <c r="K28" s="483" t="s">
        <v>729</v>
      </c>
      <c r="L28" s="322">
        <v>8</v>
      </c>
      <c r="M28" s="483" t="s">
        <v>704</v>
      </c>
      <c r="N28" s="322">
        <v>0</v>
      </c>
      <c r="O28" s="487" t="s">
        <v>115</v>
      </c>
    </row>
    <row r="29" spans="1:15" s="32" customFormat="1" ht="13.05" customHeight="1" x14ac:dyDescent="0.3">
      <c r="A29" s="321" t="s">
        <v>28</v>
      </c>
      <c r="B29" s="322">
        <v>67</v>
      </c>
      <c r="C29" s="530" t="s">
        <v>205</v>
      </c>
      <c r="D29" s="322">
        <v>44</v>
      </c>
      <c r="E29" s="483" t="s">
        <v>144</v>
      </c>
      <c r="F29" s="322">
        <v>13</v>
      </c>
      <c r="G29" s="483" t="s">
        <v>349</v>
      </c>
      <c r="H29" s="322">
        <v>10</v>
      </c>
      <c r="I29" s="530" t="s">
        <v>787</v>
      </c>
      <c r="J29" s="322">
        <v>45</v>
      </c>
      <c r="K29" s="483" t="s">
        <v>144</v>
      </c>
      <c r="L29" s="322">
        <v>21</v>
      </c>
      <c r="M29" s="483" t="s">
        <v>161</v>
      </c>
      <c r="N29" s="322">
        <v>1</v>
      </c>
      <c r="O29" s="487" t="s">
        <v>208</v>
      </c>
    </row>
    <row r="30" spans="1:15" s="32" customFormat="1" ht="13.05" customHeight="1" x14ac:dyDescent="0.3">
      <c r="A30" s="402" t="s">
        <v>767</v>
      </c>
      <c r="B30" s="330">
        <v>4</v>
      </c>
      <c r="C30" s="532" t="s">
        <v>180</v>
      </c>
      <c r="D30" s="330">
        <v>4</v>
      </c>
      <c r="E30" s="486" t="s">
        <v>180</v>
      </c>
      <c r="F30" s="330">
        <v>0</v>
      </c>
      <c r="G30" s="486" t="s">
        <v>115</v>
      </c>
      <c r="H30" s="330">
        <v>0</v>
      </c>
      <c r="I30" s="532" t="s">
        <v>115</v>
      </c>
      <c r="J30" s="330">
        <v>3</v>
      </c>
      <c r="K30" s="486" t="s">
        <v>180</v>
      </c>
      <c r="L30" s="330">
        <v>1</v>
      </c>
      <c r="M30" s="486" t="s">
        <v>180</v>
      </c>
      <c r="N30" s="330">
        <v>0</v>
      </c>
      <c r="O30" s="490" t="s">
        <v>115</v>
      </c>
    </row>
    <row r="31" spans="1:15" ht="13.05" customHeight="1" x14ac:dyDescent="0.3">
      <c r="A31" s="1" t="s">
        <v>98</v>
      </c>
      <c r="F31" s="456"/>
      <c r="G31" s="456"/>
      <c r="H31" s="456"/>
      <c r="I31" s="456"/>
      <c r="J31" s="456"/>
      <c r="K31" s="456"/>
      <c r="L31" s="456"/>
      <c r="M31" s="456"/>
      <c r="N31" s="456"/>
      <c r="O31" s="456"/>
    </row>
    <row r="32" spans="1:15" ht="13.05" customHeight="1" x14ac:dyDescent="0.3">
      <c r="A32" s="573" t="s">
        <v>175</v>
      </c>
      <c r="B32" s="573"/>
      <c r="C32" s="573"/>
      <c r="D32" s="573"/>
      <c r="E32" s="573"/>
    </row>
    <row r="33" spans="1:1" s="1" customFormat="1" ht="10.199999999999999"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6"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opLeftCell="A7" workbookViewId="0">
      <selection activeCell="A31" sqref="A31:E32"/>
    </sheetView>
  </sheetViews>
  <sheetFormatPr defaultColWidth="9.21875" defaultRowHeight="14.4" x14ac:dyDescent="0.3"/>
  <cols>
    <col min="1" max="1" width="31" style="2" customWidth="1"/>
    <col min="2" max="9" width="10.77734375" style="2" customWidth="1"/>
    <col min="10" max="16384" width="9.21875" style="2"/>
  </cols>
  <sheetData>
    <row r="1" spans="1:11" s="32" customFormat="1" ht="13.05" customHeight="1" x14ac:dyDescent="0.3"/>
    <row r="2" spans="1:11" s="32" customFormat="1" ht="13.05" customHeight="1" x14ac:dyDescent="0.3">
      <c r="A2" s="579" t="s">
        <v>794</v>
      </c>
      <c r="B2" s="579"/>
      <c r="C2" s="579"/>
      <c r="D2" s="579"/>
      <c r="E2" s="579"/>
      <c r="F2" s="579"/>
      <c r="G2" s="579"/>
      <c r="H2" s="579"/>
      <c r="I2" s="579"/>
    </row>
    <row r="3" spans="1:11" s="32" customFormat="1" ht="13.05" customHeight="1" x14ac:dyDescent="0.3"/>
    <row r="4" spans="1:11" s="32" customFormat="1" ht="13.05" customHeight="1" x14ac:dyDescent="0.3">
      <c r="A4" s="315"/>
      <c r="B4" s="584">
        <v>2016</v>
      </c>
      <c r="C4" s="585"/>
      <c r="D4" s="584">
        <v>2017</v>
      </c>
      <c r="E4" s="585"/>
      <c r="F4" s="584">
        <v>2018</v>
      </c>
      <c r="G4" s="585"/>
      <c r="H4" s="584">
        <v>2019</v>
      </c>
      <c r="I4" s="587"/>
    </row>
    <row r="5" spans="1:11" s="32" customFormat="1" ht="13.05" customHeight="1" x14ac:dyDescent="0.3">
      <c r="A5" s="316" t="s">
        <v>765</v>
      </c>
      <c r="B5" s="396"/>
      <c r="C5" s="403"/>
      <c r="D5" s="396"/>
      <c r="E5" s="398"/>
      <c r="F5" s="396"/>
      <c r="G5" s="398"/>
      <c r="H5" s="396"/>
      <c r="I5" s="404"/>
    </row>
    <row r="6" spans="1:11" s="32" customFormat="1" ht="13.05" customHeight="1" x14ac:dyDescent="0.3">
      <c r="A6" s="321" t="s">
        <v>1</v>
      </c>
      <c r="B6" s="334">
        <v>4650</v>
      </c>
      <c r="C6" s="483" t="s">
        <v>87</v>
      </c>
      <c r="D6" s="322">
        <v>4326</v>
      </c>
      <c r="E6" s="483" t="s">
        <v>87</v>
      </c>
      <c r="F6" s="322">
        <v>4033</v>
      </c>
      <c r="G6" s="483" t="s">
        <v>87</v>
      </c>
      <c r="H6" s="322">
        <v>3931</v>
      </c>
      <c r="I6" s="487" t="s">
        <v>87</v>
      </c>
      <c r="J6" s="473"/>
      <c r="K6" s="473"/>
    </row>
    <row r="7" spans="1:11" s="32" customFormat="1" ht="13.05" customHeight="1" x14ac:dyDescent="0.3">
      <c r="A7" s="316" t="s">
        <v>766</v>
      </c>
      <c r="B7" s="396"/>
      <c r="C7" s="492"/>
      <c r="D7" s="317"/>
      <c r="E7" s="492"/>
      <c r="F7" s="317"/>
      <c r="G7" s="492"/>
      <c r="H7" s="317"/>
      <c r="I7" s="496"/>
    </row>
    <row r="8" spans="1:11" s="32" customFormat="1" ht="13.05" customHeight="1" x14ac:dyDescent="0.3">
      <c r="A8" s="321" t="s">
        <v>7</v>
      </c>
      <c r="B8" s="334">
        <v>310</v>
      </c>
      <c r="C8" s="483" t="s">
        <v>269</v>
      </c>
      <c r="D8" s="322">
        <v>287</v>
      </c>
      <c r="E8" s="483" t="s">
        <v>768</v>
      </c>
      <c r="F8" s="322">
        <v>268</v>
      </c>
      <c r="G8" s="483" t="s">
        <v>768</v>
      </c>
      <c r="H8" s="322">
        <v>261</v>
      </c>
      <c r="I8" s="487" t="s">
        <v>768</v>
      </c>
    </row>
    <row r="9" spans="1:11" s="32" customFormat="1" ht="13.05" customHeight="1" x14ac:dyDescent="0.3">
      <c r="A9" s="321" t="s">
        <v>8</v>
      </c>
      <c r="B9" s="334">
        <v>78</v>
      </c>
      <c r="C9" s="483" t="s">
        <v>205</v>
      </c>
      <c r="D9" s="322">
        <v>76</v>
      </c>
      <c r="E9" s="483" t="s">
        <v>148</v>
      </c>
      <c r="F9" s="322">
        <v>71</v>
      </c>
      <c r="G9" s="483" t="s">
        <v>148</v>
      </c>
      <c r="H9" s="322">
        <v>72</v>
      </c>
      <c r="I9" s="487" t="s">
        <v>148</v>
      </c>
    </row>
    <row r="10" spans="1:11" s="32" customFormat="1" ht="13.05" customHeight="1" x14ac:dyDescent="0.3">
      <c r="A10" s="321" t="s">
        <v>9</v>
      </c>
      <c r="B10" s="334">
        <v>303</v>
      </c>
      <c r="C10" s="483" t="s">
        <v>318</v>
      </c>
      <c r="D10" s="322">
        <v>280</v>
      </c>
      <c r="E10" s="483" t="s">
        <v>318</v>
      </c>
      <c r="F10" s="322">
        <v>259</v>
      </c>
      <c r="G10" s="483" t="s">
        <v>780</v>
      </c>
      <c r="H10" s="322">
        <v>260</v>
      </c>
      <c r="I10" s="487" t="s">
        <v>768</v>
      </c>
    </row>
    <row r="11" spans="1:11" s="32" customFormat="1" ht="13.05" customHeight="1" x14ac:dyDescent="0.3">
      <c r="A11" s="321" t="s">
        <v>10</v>
      </c>
      <c r="B11" s="334">
        <v>80</v>
      </c>
      <c r="C11" s="483" t="s">
        <v>205</v>
      </c>
      <c r="D11" s="322">
        <v>74</v>
      </c>
      <c r="E11" s="483" t="s">
        <v>205</v>
      </c>
      <c r="F11" s="322">
        <v>70</v>
      </c>
      <c r="G11" s="483" t="s">
        <v>205</v>
      </c>
      <c r="H11" s="322">
        <v>71</v>
      </c>
      <c r="I11" s="487" t="s">
        <v>148</v>
      </c>
    </row>
    <row r="12" spans="1:11" s="32" customFormat="1" ht="13.05" customHeight="1" x14ac:dyDescent="0.3">
      <c r="A12" s="321" t="s">
        <v>11</v>
      </c>
      <c r="B12" s="334">
        <v>94</v>
      </c>
      <c r="C12" s="483" t="s">
        <v>94</v>
      </c>
      <c r="D12" s="322">
        <v>87</v>
      </c>
      <c r="E12" s="483" t="s">
        <v>94</v>
      </c>
      <c r="F12" s="322">
        <v>80</v>
      </c>
      <c r="G12" s="483" t="s">
        <v>94</v>
      </c>
      <c r="H12" s="322">
        <v>82</v>
      </c>
      <c r="I12" s="487" t="s">
        <v>161</v>
      </c>
    </row>
    <row r="13" spans="1:11" s="32" customFormat="1" ht="13.05" customHeight="1" x14ac:dyDescent="0.3">
      <c r="A13" s="321" t="s">
        <v>12</v>
      </c>
      <c r="B13" s="334">
        <v>208</v>
      </c>
      <c r="C13" s="483" t="s">
        <v>332</v>
      </c>
      <c r="D13" s="322">
        <v>191</v>
      </c>
      <c r="E13" s="483" t="s">
        <v>116</v>
      </c>
      <c r="F13" s="322">
        <v>174</v>
      </c>
      <c r="G13" s="483" t="s">
        <v>121</v>
      </c>
      <c r="H13" s="322">
        <v>167</v>
      </c>
      <c r="I13" s="487" t="s">
        <v>769</v>
      </c>
    </row>
    <row r="14" spans="1:11" s="32" customFormat="1" ht="13.05" customHeight="1" x14ac:dyDescent="0.3">
      <c r="A14" s="321" t="s">
        <v>13</v>
      </c>
      <c r="B14" s="334">
        <v>100</v>
      </c>
      <c r="C14" s="483" t="s">
        <v>119</v>
      </c>
      <c r="D14" s="322">
        <v>99</v>
      </c>
      <c r="E14" s="483" t="s">
        <v>212</v>
      </c>
      <c r="F14" s="322">
        <v>94</v>
      </c>
      <c r="G14" s="483" t="s">
        <v>212</v>
      </c>
      <c r="H14" s="322">
        <v>89</v>
      </c>
      <c r="I14" s="487" t="s">
        <v>212</v>
      </c>
    </row>
    <row r="15" spans="1:11" s="32" customFormat="1" ht="13.05" customHeight="1" x14ac:dyDescent="0.3">
      <c r="A15" s="321" t="s">
        <v>14</v>
      </c>
      <c r="B15" s="334">
        <v>243</v>
      </c>
      <c r="C15" s="483" t="s">
        <v>168</v>
      </c>
      <c r="D15" s="322">
        <v>229</v>
      </c>
      <c r="E15" s="483" t="s">
        <v>796</v>
      </c>
      <c r="F15" s="322">
        <v>215</v>
      </c>
      <c r="G15" s="483" t="s">
        <v>796</v>
      </c>
      <c r="H15" s="322">
        <v>206</v>
      </c>
      <c r="I15" s="487" t="s">
        <v>168</v>
      </c>
    </row>
    <row r="16" spans="1:11" s="32" customFormat="1" ht="13.05" customHeight="1" x14ac:dyDescent="0.3">
      <c r="A16" s="321" t="s">
        <v>15</v>
      </c>
      <c r="B16" s="334">
        <v>92</v>
      </c>
      <c r="C16" s="483" t="s">
        <v>94</v>
      </c>
      <c r="D16" s="322">
        <v>86</v>
      </c>
      <c r="E16" s="483" t="s">
        <v>94</v>
      </c>
      <c r="F16" s="322">
        <v>85</v>
      </c>
      <c r="G16" s="483" t="s">
        <v>161</v>
      </c>
      <c r="H16" s="322">
        <v>86</v>
      </c>
      <c r="I16" s="487" t="s">
        <v>119</v>
      </c>
    </row>
    <row r="17" spans="1:10" s="32" customFormat="1" ht="13.05" customHeight="1" x14ac:dyDescent="0.3">
      <c r="A17" s="321" t="s">
        <v>16</v>
      </c>
      <c r="B17" s="334">
        <v>241</v>
      </c>
      <c r="C17" s="483" t="s">
        <v>168</v>
      </c>
      <c r="D17" s="322">
        <v>230</v>
      </c>
      <c r="E17" s="483" t="s">
        <v>297</v>
      </c>
      <c r="F17" s="322">
        <v>214</v>
      </c>
      <c r="G17" s="483" t="s">
        <v>796</v>
      </c>
      <c r="H17" s="322">
        <v>205</v>
      </c>
      <c r="I17" s="487" t="s">
        <v>168</v>
      </c>
    </row>
    <row r="18" spans="1:10" s="32" customFormat="1" ht="13.05" customHeight="1" x14ac:dyDescent="0.3">
      <c r="A18" s="321" t="s">
        <v>17</v>
      </c>
      <c r="B18" s="334">
        <v>1050</v>
      </c>
      <c r="C18" s="483" t="s">
        <v>53</v>
      </c>
      <c r="D18" s="322">
        <v>973</v>
      </c>
      <c r="E18" s="483" t="s">
        <v>797</v>
      </c>
      <c r="F18" s="322">
        <v>888</v>
      </c>
      <c r="G18" s="483" t="s">
        <v>798</v>
      </c>
      <c r="H18" s="322">
        <v>851</v>
      </c>
      <c r="I18" s="487" t="s">
        <v>770</v>
      </c>
      <c r="J18" s="473"/>
    </row>
    <row r="19" spans="1:10" s="32" customFormat="1" ht="13.05" customHeight="1" x14ac:dyDescent="0.3">
      <c r="A19" s="321" t="s">
        <v>18</v>
      </c>
      <c r="B19" s="334">
        <v>68</v>
      </c>
      <c r="C19" s="483" t="s">
        <v>771</v>
      </c>
      <c r="D19" s="322">
        <v>67</v>
      </c>
      <c r="E19" s="483" t="s">
        <v>771</v>
      </c>
      <c r="F19" s="322">
        <v>65</v>
      </c>
      <c r="G19" s="483" t="s">
        <v>144</v>
      </c>
      <c r="H19" s="322">
        <v>60</v>
      </c>
      <c r="I19" s="487" t="s">
        <v>771</v>
      </c>
    </row>
    <row r="20" spans="1:10" s="32" customFormat="1" ht="13.05" customHeight="1" x14ac:dyDescent="0.3">
      <c r="A20" s="321" t="s">
        <v>19</v>
      </c>
      <c r="B20" s="334">
        <v>683</v>
      </c>
      <c r="C20" s="483" t="s">
        <v>795</v>
      </c>
      <c r="D20" s="322">
        <v>627</v>
      </c>
      <c r="E20" s="483" t="s">
        <v>392</v>
      </c>
      <c r="F20" s="322">
        <v>581</v>
      </c>
      <c r="G20" s="483" t="s">
        <v>799</v>
      </c>
      <c r="H20" s="322">
        <v>562</v>
      </c>
      <c r="I20" s="487" t="s">
        <v>772</v>
      </c>
      <c r="J20" s="473"/>
    </row>
    <row r="21" spans="1:10" s="32" customFormat="1" ht="13.05" customHeight="1" x14ac:dyDescent="0.3">
      <c r="A21" s="321" t="s">
        <v>20</v>
      </c>
      <c r="B21" s="334">
        <v>201</v>
      </c>
      <c r="C21" s="483" t="s">
        <v>121</v>
      </c>
      <c r="D21" s="322">
        <v>192</v>
      </c>
      <c r="E21" s="483" t="s">
        <v>116</v>
      </c>
      <c r="F21" s="322">
        <v>177</v>
      </c>
      <c r="G21" s="483" t="s">
        <v>116</v>
      </c>
      <c r="H21" s="322">
        <v>174</v>
      </c>
      <c r="I21" s="487" t="s">
        <v>116</v>
      </c>
    </row>
    <row r="22" spans="1:10" s="32" customFormat="1" ht="13.05" customHeight="1" x14ac:dyDescent="0.3">
      <c r="A22" s="321" t="s">
        <v>21</v>
      </c>
      <c r="B22" s="334">
        <v>279</v>
      </c>
      <c r="C22" s="483" t="s">
        <v>388</v>
      </c>
      <c r="D22" s="322">
        <v>257</v>
      </c>
      <c r="E22" s="483" t="s">
        <v>390</v>
      </c>
      <c r="F22" s="322">
        <v>247</v>
      </c>
      <c r="G22" s="483" t="s">
        <v>285</v>
      </c>
      <c r="H22" s="322">
        <v>235</v>
      </c>
      <c r="I22" s="487" t="s">
        <v>388</v>
      </c>
    </row>
    <row r="23" spans="1:10" s="32" customFormat="1" ht="13.05" customHeight="1" x14ac:dyDescent="0.3">
      <c r="A23" s="321" t="s">
        <v>22</v>
      </c>
      <c r="B23" s="334">
        <v>105</v>
      </c>
      <c r="C23" s="483" t="s">
        <v>212</v>
      </c>
      <c r="D23" s="322">
        <v>95</v>
      </c>
      <c r="E23" s="483" t="s">
        <v>119</v>
      </c>
      <c r="F23" s="322">
        <v>88</v>
      </c>
      <c r="G23" s="483" t="s">
        <v>119</v>
      </c>
      <c r="H23" s="322">
        <v>90</v>
      </c>
      <c r="I23" s="487" t="s">
        <v>212</v>
      </c>
    </row>
    <row r="24" spans="1:10" s="32" customFormat="1" ht="13.05" customHeight="1" x14ac:dyDescent="0.3">
      <c r="A24" s="321" t="s">
        <v>23</v>
      </c>
      <c r="B24" s="334">
        <v>106</v>
      </c>
      <c r="C24" s="483" t="s">
        <v>212</v>
      </c>
      <c r="D24" s="322">
        <v>97</v>
      </c>
      <c r="E24" s="483" t="s">
        <v>119</v>
      </c>
      <c r="F24" s="322">
        <v>93</v>
      </c>
      <c r="G24" s="483" t="s">
        <v>212</v>
      </c>
      <c r="H24" s="322">
        <v>95</v>
      </c>
      <c r="I24" s="487" t="s">
        <v>145</v>
      </c>
    </row>
    <row r="25" spans="1:10" s="32" customFormat="1" ht="13.05" customHeight="1" x14ac:dyDescent="0.3">
      <c r="A25" s="321" t="s">
        <v>24</v>
      </c>
      <c r="B25" s="334">
        <v>172</v>
      </c>
      <c r="C25" s="483" t="s">
        <v>350</v>
      </c>
      <c r="D25" s="322">
        <v>164</v>
      </c>
      <c r="E25" s="483" t="s">
        <v>284</v>
      </c>
      <c r="F25" s="322">
        <v>156</v>
      </c>
      <c r="G25" s="483" t="s">
        <v>122</v>
      </c>
      <c r="H25" s="322">
        <v>156</v>
      </c>
      <c r="I25" s="487" t="s">
        <v>773</v>
      </c>
    </row>
    <row r="26" spans="1:10" s="32" customFormat="1" ht="13.05" customHeight="1" x14ac:dyDescent="0.3">
      <c r="A26" s="321" t="s">
        <v>25</v>
      </c>
      <c r="B26" s="334">
        <v>107</v>
      </c>
      <c r="C26" s="483" t="s">
        <v>212</v>
      </c>
      <c r="D26" s="322">
        <v>95</v>
      </c>
      <c r="E26" s="483" t="s">
        <v>119</v>
      </c>
      <c r="F26" s="322">
        <v>89</v>
      </c>
      <c r="G26" s="483" t="s">
        <v>119</v>
      </c>
      <c r="H26" s="322">
        <v>87</v>
      </c>
      <c r="I26" s="487" t="s">
        <v>119</v>
      </c>
    </row>
    <row r="27" spans="1:10" s="32" customFormat="1" ht="13.05" customHeight="1" x14ac:dyDescent="0.3">
      <c r="A27" s="321" t="s">
        <v>26</v>
      </c>
      <c r="B27" s="334">
        <v>28</v>
      </c>
      <c r="C27" s="483" t="s">
        <v>729</v>
      </c>
      <c r="D27" s="322">
        <v>26</v>
      </c>
      <c r="E27" s="483" t="s">
        <v>729</v>
      </c>
      <c r="F27" s="322">
        <v>26</v>
      </c>
      <c r="G27" s="483" t="s">
        <v>729</v>
      </c>
      <c r="H27" s="322">
        <v>26</v>
      </c>
      <c r="I27" s="487" t="s">
        <v>164</v>
      </c>
    </row>
    <row r="28" spans="1:10" s="32" customFormat="1" ht="13.05" customHeight="1" x14ac:dyDescent="0.3">
      <c r="A28" s="321" t="s">
        <v>27</v>
      </c>
      <c r="B28" s="334">
        <v>25</v>
      </c>
      <c r="C28" s="483" t="s">
        <v>635</v>
      </c>
      <c r="D28" s="322">
        <v>25</v>
      </c>
      <c r="E28" s="483" t="s">
        <v>729</v>
      </c>
      <c r="F28" s="322">
        <v>25</v>
      </c>
      <c r="G28" s="483" t="s">
        <v>729</v>
      </c>
      <c r="H28" s="322">
        <v>25</v>
      </c>
      <c r="I28" s="487" t="s">
        <v>729</v>
      </c>
    </row>
    <row r="29" spans="1:10" s="32" customFormat="1" ht="13.05" customHeight="1" x14ac:dyDescent="0.3">
      <c r="A29" s="321" t="s">
        <v>28</v>
      </c>
      <c r="B29" s="334">
        <v>77</v>
      </c>
      <c r="C29" s="483" t="s">
        <v>205</v>
      </c>
      <c r="D29" s="322">
        <v>69</v>
      </c>
      <c r="E29" s="483" t="s">
        <v>144</v>
      </c>
      <c r="F29" s="322">
        <v>67</v>
      </c>
      <c r="G29" s="483" t="s">
        <v>205</v>
      </c>
      <c r="H29" s="322">
        <v>67</v>
      </c>
      <c r="I29" s="487" t="s">
        <v>205</v>
      </c>
    </row>
    <row r="30" spans="1:10" s="32" customFormat="1" ht="13.05" customHeight="1" x14ac:dyDescent="0.3">
      <c r="A30" s="402" t="s">
        <v>767</v>
      </c>
      <c r="B30" s="339">
        <v>0</v>
      </c>
      <c r="C30" s="533">
        <v>0</v>
      </c>
      <c r="D30" s="330">
        <v>0</v>
      </c>
      <c r="E30" s="533">
        <v>0</v>
      </c>
      <c r="F30" s="330">
        <v>1</v>
      </c>
      <c r="G30" s="486" t="s">
        <v>115</v>
      </c>
      <c r="H30" s="330">
        <v>4</v>
      </c>
      <c r="I30" s="490" t="s">
        <v>180</v>
      </c>
    </row>
    <row r="31" spans="1:10" ht="13.05" customHeight="1" x14ac:dyDescent="0.3">
      <c r="A31" s="1" t="s">
        <v>98</v>
      </c>
    </row>
    <row r="32" spans="1:10" ht="13.05" customHeight="1" x14ac:dyDescent="0.3">
      <c r="A32" s="573" t="s">
        <v>175</v>
      </c>
      <c r="B32" s="573"/>
      <c r="C32" s="573"/>
      <c r="D32" s="573"/>
      <c r="E32" s="573"/>
    </row>
    <row r="33" spans="1:1" x14ac:dyDescent="0.3">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A30" sqref="A30:E31"/>
    </sheetView>
  </sheetViews>
  <sheetFormatPr defaultColWidth="9.21875" defaultRowHeight="14.4" x14ac:dyDescent="0.3"/>
  <cols>
    <col min="1" max="1" width="48.44140625" style="2" customWidth="1"/>
    <col min="2" max="8" width="10.77734375" style="2" customWidth="1"/>
    <col min="9" max="16384" width="9.21875" style="2"/>
  </cols>
  <sheetData>
    <row r="1" spans="1:8" s="32" customFormat="1" ht="13.05" customHeight="1" x14ac:dyDescent="0.3"/>
    <row r="2" spans="1:8" s="32" customFormat="1" ht="13.05" customHeight="1" x14ac:dyDescent="0.3">
      <c r="A2" s="579" t="s">
        <v>800</v>
      </c>
      <c r="B2" s="579"/>
      <c r="C2" s="579"/>
      <c r="D2" s="579"/>
      <c r="E2" s="579"/>
      <c r="F2" s="579"/>
      <c r="G2" s="579"/>
      <c r="H2" s="579"/>
    </row>
    <row r="3" spans="1:8" s="32" customFormat="1" ht="13.05" customHeight="1" x14ac:dyDescent="0.3"/>
    <row r="4" spans="1:8" s="32" customFormat="1" ht="13.05" customHeight="1" x14ac:dyDescent="0.3">
      <c r="A4" s="315"/>
      <c r="B4" s="405">
        <v>2016</v>
      </c>
      <c r="C4" s="584">
        <v>2017</v>
      </c>
      <c r="D4" s="585"/>
      <c r="E4" s="584">
        <v>2018</v>
      </c>
      <c r="F4" s="585"/>
      <c r="G4" s="584">
        <v>2019</v>
      </c>
      <c r="H4" s="587"/>
    </row>
    <row r="5" spans="1:8" s="32" customFormat="1" ht="13.05" customHeight="1" x14ac:dyDescent="0.3">
      <c r="A5" s="316" t="s">
        <v>801</v>
      </c>
      <c r="B5" s="396"/>
      <c r="C5" s="396"/>
      <c r="D5" s="398"/>
      <c r="E5" s="396"/>
      <c r="F5" s="398"/>
      <c r="G5" s="396"/>
      <c r="H5" s="404"/>
    </row>
    <row r="6" spans="1:8" s="32" customFormat="1" ht="13.05" customHeight="1" x14ac:dyDescent="0.3">
      <c r="A6" s="321" t="s">
        <v>1</v>
      </c>
      <c r="B6" s="406">
        <v>2217.1124731182795</v>
      </c>
      <c r="C6" s="406">
        <v>2378.8781784558482</v>
      </c>
      <c r="D6" s="407"/>
      <c r="E6" s="406">
        <v>2548.1321596826183</v>
      </c>
      <c r="F6" s="407"/>
      <c r="G6" s="406">
        <v>2619.1577206817606</v>
      </c>
      <c r="H6" s="401"/>
    </row>
    <row r="7" spans="1:8" s="32" customFormat="1" ht="13.05" customHeight="1" x14ac:dyDescent="0.3">
      <c r="A7" s="316" t="s">
        <v>766</v>
      </c>
      <c r="B7" s="396"/>
      <c r="C7" s="396"/>
      <c r="D7" s="398"/>
      <c r="E7" s="396"/>
      <c r="F7" s="398"/>
      <c r="G7" s="396"/>
      <c r="H7" s="399"/>
    </row>
    <row r="8" spans="1:8" s="32" customFormat="1" ht="13.05" customHeight="1" x14ac:dyDescent="0.3">
      <c r="A8" s="321" t="s">
        <v>7</v>
      </c>
      <c r="B8" s="334">
        <v>2254.5612903225806</v>
      </c>
      <c r="C8" s="334">
        <v>2429.693379790941</v>
      </c>
      <c r="D8" s="483" t="s">
        <v>406</v>
      </c>
      <c r="E8" s="322">
        <v>2595.9029850746269</v>
      </c>
      <c r="F8" s="483" t="s">
        <v>269</v>
      </c>
      <c r="G8" s="322">
        <v>2671.7969348659003</v>
      </c>
      <c r="H8" s="487" t="s">
        <v>783</v>
      </c>
    </row>
    <row r="9" spans="1:8" s="32" customFormat="1" ht="13.05" customHeight="1" x14ac:dyDescent="0.3">
      <c r="A9" s="321" t="s">
        <v>8</v>
      </c>
      <c r="B9" s="334">
        <v>1845.3974358974358</v>
      </c>
      <c r="C9" s="334">
        <v>1876.4342105263158</v>
      </c>
      <c r="D9" s="483" t="s">
        <v>205</v>
      </c>
      <c r="E9" s="322">
        <v>1988.4225352112676</v>
      </c>
      <c r="F9" s="483" t="s">
        <v>388</v>
      </c>
      <c r="G9" s="322">
        <v>1959.0138888888889</v>
      </c>
      <c r="H9" s="535" t="s">
        <v>814</v>
      </c>
    </row>
    <row r="10" spans="1:8" s="32" customFormat="1" ht="13.05" customHeight="1" x14ac:dyDescent="0.3">
      <c r="A10" s="321" t="s">
        <v>9</v>
      </c>
      <c r="B10" s="334">
        <v>2747.8448844884488</v>
      </c>
      <c r="C10" s="334">
        <v>2964.2142857142858</v>
      </c>
      <c r="D10" s="483" t="s">
        <v>167</v>
      </c>
      <c r="E10" s="322">
        <v>3199.4208494208492</v>
      </c>
      <c r="F10" s="483" t="s">
        <v>167</v>
      </c>
      <c r="G10" s="322">
        <v>3186.1346153846152</v>
      </c>
      <c r="H10" s="535" t="s">
        <v>185</v>
      </c>
    </row>
    <row r="11" spans="1:8" s="32" customFormat="1" ht="13.05" customHeight="1" x14ac:dyDescent="0.3">
      <c r="A11" s="321" t="s">
        <v>10</v>
      </c>
      <c r="B11" s="334">
        <v>1580.825</v>
      </c>
      <c r="C11" s="334">
        <v>1695.0270270270271</v>
      </c>
      <c r="D11" s="483" t="s">
        <v>774</v>
      </c>
      <c r="E11" s="322">
        <v>1779.5857142857142</v>
      </c>
      <c r="F11" s="483" t="s">
        <v>147</v>
      </c>
      <c r="G11" s="322">
        <v>1748.1830985915492</v>
      </c>
      <c r="H11" s="535" t="s">
        <v>179</v>
      </c>
    </row>
    <row r="12" spans="1:8" s="32" customFormat="1" ht="13.05" customHeight="1" x14ac:dyDescent="0.3">
      <c r="A12" s="321" t="s">
        <v>11</v>
      </c>
      <c r="B12" s="334">
        <v>1948.0212765957447</v>
      </c>
      <c r="C12" s="334">
        <v>2082.3333333333335</v>
      </c>
      <c r="D12" s="483" t="s">
        <v>802</v>
      </c>
      <c r="E12" s="322">
        <v>2237.9749999999999</v>
      </c>
      <c r="F12" s="483" t="s">
        <v>136</v>
      </c>
      <c r="G12" s="322">
        <v>2168.4146341463415</v>
      </c>
      <c r="H12" s="535" t="s">
        <v>815</v>
      </c>
    </row>
    <row r="13" spans="1:8" s="32" customFormat="1" ht="13.05" customHeight="1" x14ac:dyDescent="0.3">
      <c r="A13" s="321" t="s">
        <v>12</v>
      </c>
      <c r="B13" s="334">
        <v>1972.7740384615386</v>
      </c>
      <c r="C13" s="334">
        <v>2136.1308900523559</v>
      </c>
      <c r="D13" s="483" t="s">
        <v>803</v>
      </c>
      <c r="E13" s="322">
        <v>2329.1206896551726</v>
      </c>
      <c r="F13" s="483" t="s">
        <v>808</v>
      </c>
      <c r="G13" s="322">
        <v>2426.3832335329344</v>
      </c>
      <c r="H13" s="487" t="s">
        <v>769</v>
      </c>
    </row>
    <row r="14" spans="1:8" s="32" customFormat="1" ht="13.05" customHeight="1" x14ac:dyDescent="0.3">
      <c r="A14" s="321" t="s">
        <v>13</v>
      </c>
      <c r="B14" s="334">
        <v>1562.07</v>
      </c>
      <c r="C14" s="334">
        <v>1560.969696969697</v>
      </c>
      <c r="D14" s="534" t="s">
        <v>181</v>
      </c>
      <c r="E14" s="322">
        <v>1626.2234042553191</v>
      </c>
      <c r="F14" s="483" t="s">
        <v>769</v>
      </c>
      <c r="G14" s="322">
        <v>1711.2247191011236</v>
      </c>
      <c r="H14" s="487" t="s">
        <v>168</v>
      </c>
    </row>
    <row r="15" spans="1:8" s="32" customFormat="1" ht="13.05" customHeight="1" x14ac:dyDescent="0.3">
      <c r="A15" s="321" t="s">
        <v>14</v>
      </c>
      <c r="B15" s="334">
        <v>1816.7448559670781</v>
      </c>
      <c r="C15" s="334">
        <v>1919.7248908296942</v>
      </c>
      <c r="D15" s="483" t="s">
        <v>788</v>
      </c>
      <c r="E15" s="322">
        <v>2041.2279069767442</v>
      </c>
      <c r="F15" s="483" t="s">
        <v>663</v>
      </c>
      <c r="G15" s="322">
        <v>2128.1844660194174</v>
      </c>
      <c r="H15" s="487" t="s">
        <v>121</v>
      </c>
    </row>
    <row r="16" spans="1:8" s="32" customFormat="1" ht="13.05" customHeight="1" x14ac:dyDescent="0.3">
      <c r="A16" s="321" t="s">
        <v>15</v>
      </c>
      <c r="B16" s="334">
        <v>1614.3804347826087</v>
      </c>
      <c r="C16" s="334">
        <v>1702.9883720930231</v>
      </c>
      <c r="D16" s="483" t="s">
        <v>163</v>
      </c>
      <c r="E16" s="322">
        <v>1698.2823529411764</v>
      </c>
      <c r="F16" s="534" t="s">
        <v>207</v>
      </c>
      <c r="G16" s="322">
        <v>1664.8837209302326</v>
      </c>
      <c r="H16" s="535" t="s">
        <v>156</v>
      </c>
    </row>
    <row r="17" spans="1:8" s="32" customFormat="1" ht="13.05" customHeight="1" x14ac:dyDescent="0.3">
      <c r="A17" s="321" t="s">
        <v>16</v>
      </c>
      <c r="B17" s="334">
        <v>1906.2738589211617</v>
      </c>
      <c r="C17" s="334">
        <v>1988.1739130434783</v>
      </c>
      <c r="D17" s="483" t="s">
        <v>121</v>
      </c>
      <c r="E17" s="322">
        <v>2124.2616822429904</v>
      </c>
      <c r="F17" s="483" t="s">
        <v>269</v>
      </c>
      <c r="G17" s="322">
        <v>2220.6975609756096</v>
      </c>
      <c r="H17" s="487" t="s">
        <v>332</v>
      </c>
    </row>
    <row r="18" spans="1:8" s="32" customFormat="1" ht="13.05" customHeight="1" x14ac:dyDescent="0.3">
      <c r="A18" s="321" t="s">
        <v>17</v>
      </c>
      <c r="B18" s="334">
        <v>2140.8923809523808</v>
      </c>
      <c r="C18" s="334">
        <v>2322.5960945529291</v>
      </c>
      <c r="D18" s="483" t="s">
        <v>804</v>
      </c>
      <c r="E18" s="322">
        <v>2558.301801801802</v>
      </c>
      <c r="F18" s="483" t="s">
        <v>809</v>
      </c>
      <c r="G18" s="322">
        <v>2689.9670975323147</v>
      </c>
      <c r="H18" s="487" t="s">
        <v>120</v>
      </c>
    </row>
    <row r="19" spans="1:8" s="32" customFormat="1" ht="13.05" customHeight="1" x14ac:dyDescent="0.3">
      <c r="A19" s="321" t="s">
        <v>18</v>
      </c>
      <c r="B19" s="334">
        <v>1596.8823529411766</v>
      </c>
      <c r="C19" s="334">
        <v>1597.8656716417911</v>
      </c>
      <c r="D19" s="483" t="s">
        <v>180</v>
      </c>
      <c r="E19" s="322">
        <v>1622.7538461538461</v>
      </c>
      <c r="F19" s="483" t="s">
        <v>144</v>
      </c>
      <c r="G19" s="322">
        <v>1742.3</v>
      </c>
      <c r="H19" s="487" t="s">
        <v>811</v>
      </c>
    </row>
    <row r="20" spans="1:8" s="32" customFormat="1" ht="13.05" customHeight="1" x14ac:dyDescent="0.3">
      <c r="A20" s="321" t="s">
        <v>19</v>
      </c>
      <c r="B20" s="334">
        <v>2600.4158125915083</v>
      </c>
      <c r="C20" s="334">
        <v>2832.5948963317383</v>
      </c>
      <c r="D20" s="483" t="s">
        <v>354</v>
      </c>
      <c r="E20" s="322">
        <v>3060.4922547332185</v>
      </c>
      <c r="F20" s="483" t="s">
        <v>810</v>
      </c>
      <c r="G20" s="322">
        <v>3172.9039145907473</v>
      </c>
      <c r="H20" s="487" t="s">
        <v>350</v>
      </c>
    </row>
    <row r="21" spans="1:8" s="32" customFormat="1" ht="13.05" customHeight="1" x14ac:dyDescent="0.3">
      <c r="A21" s="321" t="s">
        <v>20</v>
      </c>
      <c r="B21" s="334">
        <v>2167.3482587064677</v>
      </c>
      <c r="C21" s="334">
        <v>2254.28125</v>
      </c>
      <c r="D21" s="483" t="s">
        <v>773</v>
      </c>
      <c r="E21" s="322">
        <v>2427.7909604519773</v>
      </c>
      <c r="F21" s="483" t="s">
        <v>154</v>
      </c>
      <c r="G21" s="322">
        <v>2470.2988505747126</v>
      </c>
      <c r="H21" s="487" t="s">
        <v>148</v>
      </c>
    </row>
    <row r="22" spans="1:8" s="32" customFormat="1" ht="13.05" customHeight="1" x14ac:dyDescent="0.3">
      <c r="A22" s="321" t="s">
        <v>21</v>
      </c>
      <c r="B22" s="334">
        <v>3051.7240143369177</v>
      </c>
      <c r="C22" s="334">
        <v>3314.8599221789882</v>
      </c>
      <c r="D22" s="483" t="s">
        <v>805</v>
      </c>
      <c r="E22" s="322">
        <v>3450.7206477732793</v>
      </c>
      <c r="F22" s="483" t="s">
        <v>338</v>
      </c>
      <c r="G22" s="322">
        <v>3633.2042553191491</v>
      </c>
      <c r="H22" s="487" t="s">
        <v>796</v>
      </c>
    </row>
    <row r="23" spans="1:8" s="32" customFormat="1" ht="13.05" customHeight="1" x14ac:dyDescent="0.3">
      <c r="A23" s="321" t="s">
        <v>22</v>
      </c>
      <c r="B23" s="334">
        <v>2226.7904761904761</v>
      </c>
      <c r="C23" s="334">
        <v>2443.9789473684209</v>
      </c>
      <c r="D23" s="483" t="s">
        <v>806</v>
      </c>
      <c r="E23" s="322">
        <v>2624.4772727272725</v>
      </c>
      <c r="F23" s="483" t="s">
        <v>811</v>
      </c>
      <c r="G23" s="322">
        <v>2560.1333333333332</v>
      </c>
      <c r="H23" s="535" t="s">
        <v>203</v>
      </c>
    </row>
    <row r="24" spans="1:8" s="32" customFormat="1" ht="13.05" customHeight="1" x14ac:dyDescent="0.3">
      <c r="A24" s="321" t="s">
        <v>23</v>
      </c>
      <c r="B24" s="334">
        <v>1833.933962264151</v>
      </c>
      <c r="C24" s="334">
        <v>1990</v>
      </c>
      <c r="D24" s="483" t="s">
        <v>804</v>
      </c>
      <c r="E24" s="322">
        <v>2063.3763440860216</v>
      </c>
      <c r="F24" s="483" t="s">
        <v>350</v>
      </c>
      <c r="G24" s="322">
        <v>2014.5578947368422</v>
      </c>
      <c r="H24" s="535" t="s">
        <v>200</v>
      </c>
    </row>
    <row r="25" spans="1:8" s="32" customFormat="1" ht="13.05" customHeight="1" x14ac:dyDescent="0.3">
      <c r="A25" s="321" t="s">
        <v>24</v>
      </c>
      <c r="B25" s="334">
        <v>2096.203488372093</v>
      </c>
      <c r="C25" s="334">
        <v>2179.7012195121952</v>
      </c>
      <c r="D25" s="483" t="s">
        <v>773</v>
      </c>
      <c r="E25" s="322">
        <v>2272.1346153846152</v>
      </c>
      <c r="F25" s="483" t="s">
        <v>769</v>
      </c>
      <c r="G25" s="322">
        <v>2266.0833333333335</v>
      </c>
      <c r="H25" s="535" t="s">
        <v>207</v>
      </c>
    </row>
    <row r="26" spans="1:8" s="32" customFormat="1" ht="13.05" customHeight="1" x14ac:dyDescent="0.3">
      <c r="A26" s="321" t="s">
        <v>25</v>
      </c>
      <c r="B26" s="334">
        <v>2382.0186915887853</v>
      </c>
      <c r="C26" s="334">
        <v>2677.5578947368422</v>
      </c>
      <c r="D26" s="483" t="s">
        <v>807</v>
      </c>
      <c r="E26" s="322">
        <v>2853.3146067415732</v>
      </c>
      <c r="F26" s="483" t="s">
        <v>768</v>
      </c>
      <c r="G26" s="322">
        <v>2922.4597701149423</v>
      </c>
      <c r="H26" s="487" t="s">
        <v>145</v>
      </c>
    </row>
    <row r="27" spans="1:8" s="32" customFormat="1" ht="13.05" customHeight="1" x14ac:dyDescent="0.3">
      <c r="A27" s="321" t="s">
        <v>26</v>
      </c>
      <c r="B27" s="334">
        <v>2455.25</v>
      </c>
      <c r="C27" s="334">
        <v>2622.8076923076924</v>
      </c>
      <c r="D27" s="483" t="s">
        <v>269</v>
      </c>
      <c r="E27" s="322">
        <v>2607.7307692307691</v>
      </c>
      <c r="F27" s="534" t="s">
        <v>812</v>
      </c>
      <c r="G27" s="322">
        <v>2600.3461538461538</v>
      </c>
      <c r="H27" s="535" t="s">
        <v>207</v>
      </c>
    </row>
    <row r="28" spans="1:8" s="32" customFormat="1" ht="13.05" customHeight="1" x14ac:dyDescent="0.3">
      <c r="A28" s="321" t="s">
        <v>27</v>
      </c>
      <c r="B28" s="334">
        <v>1309.8</v>
      </c>
      <c r="C28" s="334">
        <v>1300.04</v>
      </c>
      <c r="D28" s="534" t="s">
        <v>113</v>
      </c>
      <c r="E28" s="322">
        <v>1290.8800000000001</v>
      </c>
      <c r="F28" s="534" t="s">
        <v>813</v>
      </c>
      <c r="G28" s="322">
        <v>1290.56</v>
      </c>
      <c r="H28" s="487" t="s">
        <v>115</v>
      </c>
    </row>
    <row r="29" spans="1:8" s="32" customFormat="1" ht="13.05" customHeight="1" x14ac:dyDescent="0.3">
      <c r="A29" s="402" t="s">
        <v>28</v>
      </c>
      <c r="B29" s="339">
        <v>1867.4155844155844</v>
      </c>
      <c r="C29" s="339">
        <v>2074.8985507246375</v>
      </c>
      <c r="D29" s="486" t="s">
        <v>327</v>
      </c>
      <c r="E29" s="330">
        <v>2130.9402985074626</v>
      </c>
      <c r="F29" s="486" t="s">
        <v>146</v>
      </c>
      <c r="G29" s="330">
        <v>2133.1791044776119</v>
      </c>
      <c r="H29" s="490" t="s">
        <v>180</v>
      </c>
    </row>
    <row r="30" spans="1:8" ht="13.05" customHeight="1" x14ac:dyDescent="0.3">
      <c r="A30" s="1" t="s">
        <v>128</v>
      </c>
    </row>
    <row r="31" spans="1:8" s="1" customFormat="1" ht="13.05" customHeight="1" x14ac:dyDescent="0.2">
      <c r="A31" s="573" t="s">
        <v>175</v>
      </c>
      <c r="B31" s="573"/>
      <c r="C31" s="573"/>
      <c r="D31" s="573"/>
      <c r="E31" s="573"/>
    </row>
    <row r="32" spans="1:8" s="1" customFormat="1" ht="10.199999999999999"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A14" sqref="A14:E15"/>
    </sheetView>
  </sheetViews>
  <sheetFormatPr defaultColWidth="9.21875" defaultRowHeight="14.4" x14ac:dyDescent="0.3"/>
  <cols>
    <col min="1" max="1" width="31" style="2" customWidth="1"/>
    <col min="2" max="10" width="10.77734375" style="2" customWidth="1"/>
    <col min="11" max="16384" width="9.21875" style="2"/>
  </cols>
  <sheetData>
    <row r="1" spans="1:10" s="32" customFormat="1" ht="13.05" customHeight="1" x14ac:dyDescent="0.3"/>
    <row r="2" spans="1:10" s="32" customFormat="1" ht="13.05" customHeight="1" x14ac:dyDescent="0.3">
      <c r="A2" s="579" t="s">
        <v>820</v>
      </c>
      <c r="B2" s="579"/>
      <c r="C2" s="579"/>
      <c r="D2" s="579"/>
      <c r="E2" s="579"/>
      <c r="F2" s="579"/>
      <c r="G2" s="579"/>
      <c r="H2" s="579"/>
      <c r="I2" s="579"/>
      <c r="J2" s="579"/>
    </row>
    <row r="3" spans="1:10" s="32" customFormat="1" ht="13.05" customHeight="1" x14ac:dyDescent="0.3"/>
    <row r="4" spans="1:10" s="32" customFormat="1" ht="13.05" customHeight="1" x14ac:dyDescent="0.3">
      <c r="A4" s="63"/>
      <c r="B4" s="596">
        <v>2016</v>
      </c>
      <c r="C4" s="597"/>
      <c r="D4" s="598">
        <v>2017</v>
      </c>
      <c r="E4" s="599"/>
      <c r="F4" s="598">
        <v>2018</v>
      </c>
      <c r="G4" s="599"/>
      <c r="H4" s="594">
        <v>2019</v>
      </c>
      <c r="I4" s="594"/>
      <c r="J4" s="177" t="s">
        <v>104</v>
      </c>
    </row>
    <row r="5" spans="1:10" s="32" customFormat="1" ht="26.1" customHeight="1" x14ac:dyDescent="0.3">
      <c r="A5" s="69" t="s">
        <v>821</v>
      </c>
      <c r="B5" s="178"/>
      <c r="C5" s="179"/>
      <c r="D5" s="180"/>
      <c r="E5" s="179"/>
      <c r="F5" s="178"/>
      <c r="G5" s="178"/>
      <c r="H5" s="178"/>
      <c r="I5" s="178"/>
      <c r="J5" s="181"/>
    </row>
    <row r="6" spans="1:10" s="32" customFormat="1" ht="13.05" customHeight="1" x14ac:dyDescent="0.3">
      <c r="A6" s="82" t="s">
        <v>29</v>
      </c>
      <c r="B6" s="408">
        <v>168</v>
      </c>
      <c r="C6" s="400"/>
      <c r="D6" s="408">
        <v>143</v>
      </c>
      <c r="E6" s="400"/>
      <c r="F6" s="408">
        <v>133</v>
      </c>
      <c r="G6" s="334"/>
      <c r="H6" s="408">
        <v>121</v>
      </c>
      <c r="I6" s="334"/>
      <c r="J6" s="409" t="s">
        <v>0</v>
      </c>
    </row>
    <row r="7" spans="1:10" s="32" customFormat="1" ht="13.05" customHeight="1" x14ac:dyDescent="0.3">
      <c r="A7" s="82" t="s">
        <v>107</v>
      </c>
      <c r="B7" s="410" t="s">
        <v>30</v>
      </c>
      <c r="C7" s="400"/>
      <c r="D7" s="481" t="s">
        <v>823</v>
      </c>
      <c r="E7" s="400"/>
      <c r="F7" s="481" t="s">
        <v>718</v>
      </c>
      <c r="G7" s="334"/>
      <c r="H7" s="481" t="s">
        <v>824</v>
      </c>
      <c r="I7" s="334"/>
      <c r="J7" s="536" t="s">
        <v>825</v>
      </c>
    </row>
    <row r="8" spans="1:10" s="32" customFormat="1" ht="13.05" customHeight="1" x14ac:dyDescent="0.3">
      <c r="A8" s="69" t="s">
        <v>822</v>
      </c>
      <c r="B8" s="411"/>
      <c r="C8" s="411"/>
      <c r="D8" s="411"/>
      <c r="E8" s="411"/>
      <c r="F8" s="411"/>
      <c r="G8" s="411"/>
      <c r="H8" s="411"/>
      <c r="I8" s="411"/>
      <c r="J8" s="412"/>
    </row>
    <row r="9" spans="1:10" s="32" customFormat="1" ht="13.05" customHeight="1" x14ac:dyDescent="0.3">
      <c r="A9" s="82" t="s">
        <v>816</v>
      </c>
      <c r="B9" s="334">
        <v>121</v>
      </c>
      <c r="C9" s="483" t="s">
        <v>85</v>
      </c>
      <c r="D9" s="322">
        <v>106</v>
      </c>
      <c r="E9" s="483" t="s">
        <v>826</v>
      </c>
      <c r="F9" s="322">
        <v>101</v>
      </c>
      <c r="G9" s="483" t="s">
        <v>828</v>
      </c>
      <c r="H9" s="457">
        <v>90</v>
      </c>
      <c r="I9" s="483" t="s">
        <v>830</v>
      </c>
      <c r="J9" s="458"/>
    </row>
    <row r="10" spans="1:10" s="32" customFormat="1" ht="13.05" customHeight="1" x14ac:dyDescent="0.3">
      <c r="A10" s="82" t="s">
        <v>817</v>
      </c>
      <c r="B10" s="334">
        <v>7</v>
      </c>
      <c r="C10" s="483" t="s">
        <v>769</v>
      </c>
      <c r="D10" s="322">
        <v>3</v>
      </c>
      <c r="E10" s="483" t="s">
        <v>161</v>
      </c>
      <c r="F10" s="322">
        <v>3</v>
      </c>
      <c r="G10" s="483" t="s">
        <v>212</v>
      </c>
      <c r="H10" s="457">
        <v>2</v>
      </c>
      <c r="I10" s="483" t="s">
        <v>205</v>
      </c>
      <c r="J10" s="458"/>
    </row>
    <row r="11" spans="1:10" s="32" customFormat="1" ht="13.05" customHeight="1" x14ac:dyDescent="0.3">
      <c r="A11" s="82" t="s">
        <v>818</v>
      </c>
      <c r="B11" s="334">
        <v>20</v>
      </c>
      <c r="C11" s="483" t="s">
        <v>328</v>
      </c>
      <c r="D11" s="322">
        <v>15</v>
      </c>
      <c r="E11" s="483" t="s">
        <v>827</v>
      </c>
      <c r="F11" s="322">
        <v>11</v>
      </c>
      <c r="G11" s="483" t="s">
        <v>803</v>
      </c>
      <c r="H11" s="457">
        <v>10</v>
      </c>
      <c r="I11" s="483" t="s">
        <v>803</v>
      </c>
      <c r="J11" s="458"/>
    </row>
    <row r="12" spans="1:10" s="32" customFormat="1" ht="13.05" customHeight="1" x14ac:dyDescent="0.3">
      <c r="A12" s="82" t="s">
        <v>819</v>
      </c>
      <c r="B12" s="339">
        <v>20</v>
      </c>
      <c r="C12" s="486" t="s">
        <v>328</v>
      </c>
      <c r="D12" s="330">
        <v>19</v>
      </c>
      <c r="E12" s="486" t="s">
        <v>782</v>
      </c>
      <c r="F12" s="330">
        <v>18</v>
      </c>
      <c r="G12" s="486" t="s">
        <v>829</v>
      </c>
      <c r="H12" s="459">
        <v>19</v>
      </c>
      <c r="I12" s="486" t="s">
        <v>831</v>
      </c>
      <c r="J12" s="460"/>
    </row>
    <row r="13" spans="1:10" s="32" customFormat="1" ht="13.05" customHeight="1" x14ac:dyDescent="0.3">
      <c r="A13" s="414" t="s">
        <v>29</v>
      </c>
      <c r="B13" s="339">
        <v>168</v>
      </c>
      <c r="C13" s="486" t="s">
        <v>87</v>
      </c>
      <c r="D13" s="330">
        <v>143</v>
      </c>
      <c r="E13" s="486" t="s">
        <v>87</v>
      </c>
      <c r="F13" s="330">
        <v>133</v>
      </c>
      <c r="G13" s="486" t="s">
        <v>87</v>
      </c>
      <c r="H13" s="330">
        <v>121</v>
      </c>
      <c r="I13" s="486" t="s">
        <v>87</v>
      </c>
      <c r="J13" s="460"/>
    </row>
    <row r="14" spans="1:10" s="1" customFormat="1" ht="13.05" customHeight="1" x14ac:dyDescent="0.3">
      <c r="A14" s="1" t="s">
        <v>98</v>
      </c>
      <c r="B14" s="2"/>
      <c r="C14" s="2"/>
      <c r="D14" s="2"/>
      <c r="E14" s="2"/>
    </row>
    <row r="15" spans="1:10" s="1" customFormat="1" ht="13.05" customHeight="1" x14ac:dyDescent="0.2">
      <c r="A15" s="573" t="s">
        <v>175</v>
      </c>
      <c r="B15" s="573"/>
      <c r="C15" s="573"/>
      <c r="D15" s="573"/>
      <c r="E15" s="573"/>
    </row>
    <row r="16" spans="1:10" s="1" customFormat="1" ht="13.05" customHeight="1" x14ac:dyDescent="0.2">
      <c r="A16" s="573"/>
      <c r="B16" s="573"/>
      <c r="C16" s="573"/>
      <c r="D16" s="573"/>
      <c r="E16" s="573"/>
      <c r="F16" s="573"/>
      <c r="G16" s="573"/>
      <c r="H16" s="573"/>
      <c r="I16" s="573"/>
      <c r="J16" s="573"/>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13" sqref="A13:E14"/>
    </sheetView>
  </sheetViews>
  <sheetFormatPr defaultColWidth="9.21875" defaultRowHeight="14.4" x14ac:dyDescent="0.3"/>
  <cols>
    <col min="1" max="1" width="31" style="2" customWidth="1"/>
    <col min="2" max="5" width="10.77734375" style="2" customWidth="1"/>
    <col min="6" max="16384" width="9.21875" style="2"/>
  </cols>
  <sheetData>
    <row r="1" spans="1:5" s="32" customFormat="1" ht="13.05" customHeight="1" x14ac:dyDescent="0.3"/>
    <row r="2" spans="1:5" s="32" customFormat="1" ht="26.1" customHeight="1" x14ac:dyDescent="0.3">
      <c r="A2" s="579" t="s">
        <v>832</v>
      </c>
      <c r="B2" s="579"/>
      <c r="C2" s="579"/>
      <c r="D2" s="579"/>
      <c r="E2" s="579"/>
    </row>
    <row r="3" spans="1:5" s="32" customFormat="1" ht="13.05" customHeight="1" x14ac:dyDescent="0.3"/>
    <row r="4" spans="1:5" s="32" customFormat="1" ht="13.05" customHeight="1" x14ac:dyDescent="0.3">
      <c r="A4" s="63"/>
      <c r="B4" s="229">
        <v>2016</v>
      </c>
      <c r="C4" s="229">
        <v>2017</v>
      </c>
      <c r="D4" s="229">
        <v>2018</v>
      </c>
      <c r="E4" s="461">
        <v>2019</v>
      </c>
    </row>
    <row r="5" spans="1:5" s="32" customFormat="1" ht="26.1" customHeight="1" x14ac:dyDescent="0.3">
      <c r="A5" s="69" t="s">
        <v>833</v>
      </c>
      <c r="B5" s="178"/>
      <c r="C5" s="180"/>
      <c r="D5" s="178"/>
      <c r="E5" s="181"/>
    </row>
    <row r="6" spans="1:5" s="32" customFormat="1" ht="13.05" customHeight="1" x14ac:dyDescent="0.3">
      <c r="A6" s="82" t="s">
        <v>74</v>
      </c>
      <c r="B6" s="334">
        <v>156</v>
      </c>
      <c r="C6" s="334">
        <v>132</v>
      </c>
      <c r="D6" s="334">
        <v>125</v>
      </c>
      <c r="E6" s="413">
        <v>114</v>
      </c>
    </row>
    <row r="7" spans="1:5" s="32" customFormat="1" ht="13.05" customHeight="1" x14ac:dyDescent="0.3">
      <c r="A7" s="82" t="s">
        <v>75</v>
      </c>
      <c r="B7" s="334">
        <v>4</v>
      </c>
      <c r="C7" s="334">
        <v>3</v>
      </c>
      <c r="D7" s="334">
        <v>3</v>
      </c>
      <c r="E7" s="413">
        <v>3</v>
      </c>
    </row>
    <row r="8" spans="1:5" s="32" customFormat="1" ht="13.05" customHeight="1" x14ac:dyDescent="0.3">
      <c r="A8" s="82" t="s">
        <v>76</v>
      </c>
      <c r="B8" s="334">
        <v>8</v>
      </c>
      <c r="C8" s="334">
        <v>8</v>
      </c>
      <c r="D8" s="334">
        <v>5</v>
      </c>
      <c r="E8" s="413">
        <v>4</v>
      </c>
    </row>
    <row r="9" spans="1:5" s="32" customFormat="1" ht="13.05" customHeight="1" x14ac:dyDescent="0.3">
      <c r="A9" s="74" t="s">
        <v>1</v>
      </c>
      <c r="B9" s="416">
        <v>168</v>
      </c>
      <c r="C9" s="416">
        <v>143</v>
      </c>
      <c r="D9" s="416">
        <v>133</v>
      </c>
      <c r="E9" s="417">
        <v>121</v>
      </c>
    </row>
    <row r="10" spans="1:5" s="32" customFormat="1" ht="13.05" customHeight="1" x14ac:dyDescent="0.3">
      <c r="A10" s="82" t="s">
        <v>40</v>
      </c>
      <c r="B10" s="334">
        <v>142</v>
      </c>
      <c r="C10" s="334">
        <v>132</v>
      </c>
      <c r="D10" s="334">
        <v>121</v>
      </c>
      <c r="E10" s="413">
        <v>110</v>
      </c>
    </row>
    <row r="11" spans="1:5" s="32" customFormat="1" ht="13.05" customHeight="1" x14ac:dyDescent="0.3">
      <c r="A11" s="82" t="s">
        <v>41</v>
      </c>
      <c r="B11" s="334">
        <v>26</v>
      </c>
      <c r="C11" s="334">
        <v>11</v>
      </c>
      <c r="D11" s="334">
        <v>12</v>
      </c>
      <c r="E11" s="413">
        <v>11</v>
      </c>
    </row>
    <row r="12" spans="1:5" s="32" customFormat="1" ht="13.05" customHeight="1" x14ac:dyDescent="0.3">
      <c r="A12" s="415" t="s">
        <v>1</v>
      </c>
      <c r="B12" s="416">
        <v>168</v>
      </c>
      <c r="C12" s="416">
        <v>143</v>
      </c>
      <c r="D12" s="416">
        <v>133</v>
      </c>
      <c r="E12" s="417">
        <v>121</v>
      </c>
    </row>
    <row r="13" spans="1:5" s="1" customFormat="1" ht="13.05" customHeight="1" x14ac:dyDescent="0.3">
      <c r="A13" s="1" t="s">
        <v>98</v>
      </c>
      <c r="B13" s="2"/>
      <c r="C13" s="2"/>
      <c r="D13" s="2"/>
      <c r="E13" s="2"/>
    </row>
    <row r="14" spans="1:5" ht="13.05" customHeight="1" x14ac:dyDescent="0.3">
      <c r="A14" s="573" t="s">
        <v>175</v>
      </c>
      <c r="B14" s="573"/>
      <c r="C14" s="573"/>
      <c r="D14" s="573"/>
      <c r="E14" s="573"/>
    </row>
    <row r="15" spans="1:5" x14ac:dyDescent="0.3">
      <c r="A15" s="574"/>
      <c r="B15" s="574"/>
      <c r="C15" s="574"/>
      <c r="D15" s="574"/>
      <c r="E15" s="574"/>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A2" sqref="A2:F2"/>
    </sheetView>
  </sheetViews>
  <sheetFormatPr defaultColWidth="9.21875" defaultRowHeight="14.4" x14ac:dyDescent="0.3"/>
  <cols>
    <col min="1" max="1" width="38.77734375" style="2" customWidth="1"/>
    <col min="2" max="6" width="10.77734375" style="2" customWidth="1"/>
    <col min="7" max="16384" width="9.21875" style="2"/>
  </cols>
  <sheetData>
    <row r="1" spans="1:6" s="32" customFormat="1" ht="13.05" customHeight="1" x14ac:dyDescent="0.3"/>
    <row r="2" spans="1:6" s="32" customFormat="1" ht="26.1" customHeight="1" x14ac:dyDescent="0.3">
      <c r="A2" s="579" t="s">
        <v>846</v>
      </c>
      <c r="B2" s="579"/>
      <c r="C2" s="579"/>
      <c r="D2" s="579"/>
      <c r="E2" s="579"/>
      <c r="F2" s="579"/>
    </row>
    <row r="3" spans="1:6" s="32" customFormat="1" ht="13.05" customHeight="1" x14ac:dyDescent="0.3"/>
    <row r="4" spans="1:6" s="32" customFormat="1" ht="13.05" customHeight="1" x14ac:dyDescent="0.3">
      <c r="A4" s="63"/>
      <c r="B4" s="176">
        <v>2016</v>
      </c>
      <c r="C4" s="176">
        <v>2017</v>
      </c>
      <c r="D4" s="176">
        <v>2018</v>
      </c>
      <c r="E4" s="176">
        <v>2019</v>
      </c>
      <c r="F4" s="177" t="s">
        <v>104</v>
      </c>
    </row>
    <row r="5" spans="1:6" s="32" customFormat="1" ht="13.8" x14ac:dyDescent="0.3">
      <c r="A5" s="69" t="s">
        <v>834</v>
      </c>
      <c r="B5" s="178"/>
      <c r="C5" s="180"/>
      <c r="D5" s="178"/>
      <c r="E5" s="178"/>
      <c r="F5" s="181"/>
    </row>
    <row r="6" spans="1:6" s="32" customFormat="1" ht="13.05" customHeight="1" x14ac:dyDescent="0.3">
      <c r="A6" s="82" t="s">
        <v>1</v>
      </c>
      <c r="B6" s="163">
        <v>15466</v>
      </c>
      <c r="C6" s="163">
        <v>14932</v>
      </c>
      <c r="D6" s="163">
        <v>14543</v>
      </c>
      <c r="E6" s="163">
        <v>14481</v>
      </c>
      <c r="F6" s="418" t="s">
        <v>0</v>
      </c>
    </row>
    <row r="7" spans="1:6" s="32" customFormat="1" ht="13.05" customHeight="1" x14ac:dyDescent="0.3">
      <c r="A7" s="419" t="s">
        <v>835</v>
      </c>
      <c r="B7" s="163">
        <v>11483</v>
      </c>
      <c r="C7" s="164">
        <v>11356</v>
      </c>
      <c r="D7" s="164">
        <v>11101</v>
      </c>
      <c r="E7" s="164">
        <v>11193</v>
      </c>
      <c r="F7" s="418" t="s">
        <v>0</v>
      </c>
    </row>
    <row r="8" spans="1:6" s="32" customFormat="1" ht="13.05" customHeight="1" x14ac:dyDescent="0.3">
      <c r="A8" s="419" t="s">
        <v>836</v>
      </c>
      <c r="B8" s="163">
        <v>3983</v>
      </c>
      <c r="C8" s="164">
        <v>3576</v>
      </c>
      <c r="D8" s="164">
        <v>3442</v>
      </c>
      <c r="E8" s="164">
        <v>3288</v>
      </c>
      <c r="F8" s="418" t="s">
        <v>0</v>
      </c>
    </row>
    <row r="9" spans="1:6" s="32" customFormat="1" ht="13.05" customHeight="1" x14ac:dyDescent="0.3">
      <c r="A9" s="82" t="s">
        <v>107</v>
      </c>
      <c r="B9" s="420" t="s">
        <v>0</v>
      </c>
      <c r="C9" s="517" t="s">
        <v>838</v>
      </c>
      <c r="D9" s="517" t="s">
        <v>201</v>
      </c>
      <c r="E9" s="517" t="s">
        <v>185</v>
      </c>
      <c r="F9" s="537" t="s">
        <v>226</v>
      </c>
    </row>
    <row r="10" spans="1:6" s="32" customFormat="1" ht="13.05" customHeight="1" x14ac:dyDescent="0.3">
      <c r="A10" s="69" t="s">
        <v>837</v>
      </c>
      <c r="B10" s="422"/>
      <c r="C10" s="423"/>
      <c r="D10" s="423"/>
      <c r="E10" s="423"/>
      <c r="F10" s="424"/>
    </row>
    <row r="11" spans="1:6" s="32" customFormat="1" ht="13.05" customHeight="1" x14ac:dyDescent="0.3">
      <c r="A11" s="82" t="s">
        <v>1</v>
      </c>
      <c r="B11" s="163">
        <v>12164</v>
      </c>
      <c r="C11" s="163">
        <v>11823</v>
      </c>
      <c r="D11" s="163">
        <v>11570</v>
      </c>
      <c r="E11" s="163">
        <v>11645</v>
      </c>
      <c r="F11" s="418" t="s">
        <v>0</v>
      </c>
    </row>
    <row r="12" spans="1:6" s="32" customFormat="1" ht="13.05" customHeight="1" x14ac:dyDescent="0.3">
      <c r="A12" s="188" t="s">
        <v>107</v>
      </c>
      <c r="B12" s="425" t="s">
        <v>0</v>
      </c>
      <c r="C12" s="538" t="s">
        <v>839</v>
      </c>
      <c r="D12" s="538" t="s">
        <v>674</v>
      </c>
      <c r="E12" s="426" t="s">
        <v>729</v>
      </c>
      <c r="F12" s="539" t="s">
        <v>183</v>
      </c>
    </row>
    <row r="13" spans="1:6" s="1" customFormat="1" ht="13.05" customHeight="1" x14ac:dyDescent="0.2">
      <c r="A13" s="1" t="s">
        <v>840</v>
      </c>
    </row>
    <row r="14" spans="1:6" s="1" customFormat="1" ht="13.05" customHeight="1" x14ac:dyDescent="0.2">
      <c r="A14" s="573" t="s">
        <v>841</v>
      </c>
      <c r="B14" s="573"/>
      <c r="C14" s="573"/>
      <c r="D14" s="573"/>
      <c r="E14" s="573"/>
    </row>
    <row r="15" spans="1:6" s="1" customFormat="1" ht="13.05" customHeight="1" x14ac:dyDescent="0.2">
      <c r="A15" s="573" t="s">
        <v>842</v>
      </c>
      <c r="B15" s="573"/>
      <c r="C15" s="573"/>
      <c r="D15" s="573"/>
      <c r="E15" s="573"/>
      <c r="F15" s="573"/>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95"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8" sqref="A8:E9"/>
    </sheetView>
  </sheetViews>
  <sheetFormatPr defaultColWidth="9.21875" defaultRowHeight="14.4" x14ac:dyDescent="0.3"/>
  <cols>
    <col min="1" max="1" width="38.77734375" style="2" customWidth="1"/>
    <col min="2" max="6" width="10.77734375" style="2" customWidth="1"/>
    <col min="7" max="16384" width="9.21875" style="2"/>
  </cols>
  <sheetData>
    <row r="1" spans="1:6" s="32" customFormat="1" ht="13.05" customHeight="1" x14ac:dyDescent="0.3"/>
    <row r="2" spans="1:6" s="32" customFormat="1" ht="13.05" customHeight="1" x14ac:dyDescent="0.3">
      <c r="A2" s="579" t="s">
        <v>845</v>
      </c>
      <c r="B2" s="579"/>
      <c r="C2" s="579"/>
      <c r="D2" s="579"/>
      <c r="E2" s="579"/>
      <c r="F2" s="579"/>
    </row>
    <row r="3" spans="1:6" s="32" customFormat="1" ht="13.05" customHeight="1" x14ac:dyDescent="0.3"/>
    <row r="4" spans="1:6" s="32" customFormat="1" ht="13.05" customHeight="1" x14ac:dyDescent="0.3">
      <c r="A4" s="63"/>
      <c r="B4" s="175">
        <v>2016</v>
      </c>
      <c r="C4" s="176">
        <v>2017</v>
      </c>
      <c r="D4" s="176">
        <v>2018</v>
      </c>
      <c r="E4" s="176">
        <v>2019</v>
      </c>
      <c r="F4" s="177" t="s">
        <v>104</v>
      </c>
    </row>
    <row r="5" spans="1:6" s="32" customFormat="1" ht="13.05" customHeight="1" x14ac:dyDescent="0.3">
      <c r="A5" s="69" t="s">
        <v>843</v>
      </c>
      <c r="B5" s="178"/>
      <c r="C5" s="180"/>
      <c r="D5" s="178"/>
      <c r="E5" s="178"/>
      <c r="F5" s="181"/>
    </row>
    <row r="6" spans="1:6" s="32" customFormat="1" ht="13.05" customHeight="1" x14ac:dyDescent="0.3">
      <c r="A6" s="82" t="s">
        <v>1</v>
      </c>
      <c r="B6" s="141">
        <v>3879962</v>
      </c>
      <c r="C6" s="137">
        <v>3971495</v>
      </c>
      <c r="D6" s="137">
        <v>3831359</v>
      </c>
      <c r="E6" s="137">
        <v>4206749</v>
      </c>
      <c r="F6" s="409" t="s">
        <v>0</v>
      </c>
    </row>
    <row r="7" spans="1:6" s="32" customFormat="1" ht="13.05" customHeight="1" x14ac:dyDescent="0.3">
      <c r="A7" s="188" t="s">
        <v>107</v>
      </c>
      <c r="B7" s="428" t="s">
        <v>0</v>
      </c>
      <c r="C7" s="148" t="s">
        <v>145</v>
      </c>
      <c r="D7" s="540" t="s">
        <v>838</v>
      </c>
      <c r="E7" s="429" t="s">
        <v>806</v>
      </c>
      <c r="F7" s="430" t="s">
        <v>783</v>
      </c>
    </row>
    <row r="8" spans="1:6" s="1" customFormat="1" ht="13.05" customHeight="1" x14ac:dyDescent="0.2">
      <c r="A8" s="1" t="s">
        <v>98</v>
      </c>
    </row>
    <row r="9" spans="1:6" ht="13.05" customHeight="1" x14ac:dyDescent="0.3">
      <c r="A9" s="573" t="s">
        <v>844</v>
      </c>
      <c r="B9" s="573"/>
      <c r="C9" s="573"/>
      <c r="D9" s="573"/>
      <c r="E9" s="573"/>
    </row>
    <row r="10" spans="1:6" ht="32.25" customHeight="1" x14ac:dyDescent="0.3">
      <c r="A10" s="574"/>
      <c r="B10" s="574"/>
      <c r="C10" s="574"/>
      <c r="D10" s="574"/>
      <c r="E10" s="574"/>
      <c r="F10" s="574"/>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5"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E3" sqref="E3"/>
    </sheetView>
  </sheetViews>
  <sheetFormatPr defaultColWidth="9.21875" defaultRowHeight="14.4" x14ac:dyDescent="0.3"/>
  <cols>
    <col min="1" max="1" width="39.21875" style="2" customWidth="1"/>
    <col min="2" max="5" width="18" style="2" customWidth="1"/>
    <col min="6" max="16384" width="9.21875" style="2"/>
  </cols>
  <sheetData>
    <row r="1" spans="1:7" s="32" customFormat="1" ht="13.8" x14ac:dyDescent="0.3"/>
    <row r="2" spans="1:7" s="32" customFormat="1" ht="13.8" x14ac:dyDescent="0.3">
      <c r="A2" s="579" t="s">
        <v>73</v>
      </c>
      <c r="B2" s="579"/>
      <c r="C2" s="579"/>
      <c r="D2" s="579"/>
      <c r="E2" s="579"/>
      <c r="F2" s="52"/>
      <c r="G2" s="52"/>
    </row>
    <row r="3" spans="1:7" s="32" customFormat="1" ht="13.8" x14ac:dyDescent="0.3"/>
    <row r="4" spans="1:7" s="32" customFormat="1" ht="27.6" x14ac:dyDescent="0.3">
      <c r="A4" s="219"/>
      <c r="B4" s="220" t="s">
        <v>77</v>
      </c>
      <c r="C4" s="221" t="s">
        <v>78</v>
      </c>
      <c r="D4" s="220" t="s">
        <v>79</v>
      </c>
      <c r="E4" s="222" t="s">
        <v>78</v>
      </c>
    </row>
    <row r="5" spans="1:7" s="32" customFormat="1" ht="26.1" customHeight="1" x14ac:dyDescent="0.3">
      <c r="A5" s="223" t="s">
        <v>99</v>
      </c>
      <c r="B5" s="224"/>
      <c r="C5" s="225"/>
      <c r="D5" s="70"/>
      <c r="E5" s="71"/>
    </row>
    <row r="6" spans="1:7" s="32" customFormat="1" ht="13.05" customHeight="1" x14ac:dyDescent="0.3">
      <c r="A6" s="82" t="s">
        <v>40</v>
      </c>
      <c r="B6" s="33">
        <v>16</v>
      </c>
      <c r="C6" s="266" t="s">
        <v>80</v>
      </c>
      <c r="D6" s="58">
        <v>229413.44362199999</v>
      </c>
      <c r="E6" s="267" t="s">
        <v>88</v>
      </c>
    </row>
    <row r="7" spans="1:7" s="32" customFormat="1" ht="13.05" customHeight="1" x14ac:dyDescent="0.3">
      <c r="A7" s="82" t="s">
        <v>41</v>
      </c>
      <c r="B7" s="33">
        <v>4</v>
      </c>
      <c r="C7" s="266" t="s">
        <v>81</v>
      </c>
      <c r="D7" s="58">
        <v>91769.763999999996</v>
      </c>
      <c r="E7" s="267" t="s">
        <v>47</v>
      </c>
    </row>
    <row r="8" spans="1:7" s="32" customFormat="1" ht="13.05" customHeight="1" x14ac:dyDescent="0.3">
      <c r="A8" s="82" t="s">
        <v>42</v>
      </c>
      <c r="B8" s="33">
        <v>5</v>
      </c>
      <c r="C8" s="266" t="s">
        <v>82</v>
      </c>
      <c r="D8" s="58">
        <v>9319.5069999999996</v>
      </c>
      <c r="E8" s="267" t="s">
        <v>89</v>
      </c>
    </row>
    <row r="9" spans="1:7" s="32" customFormat="1" ht="13.05" customHeight="1" x14ac:dyDescent="0.3">
      <c r="A9" s="226" t="s">
        <v>103</v>
      </c>
      <c r="B9" s="224"/>
      <c r="C9" s="260"/>
      <c r="D9" s="224"/>
      <c r="E9" s="261"/>
    </row>
    <row r="10" spans="1:7" s="32" customFormat="1" ht="13.05" customHeight="1" x14ac:dyDescent="0.3">
      <c r="A10" s="82" t="s">
        <v>74</v>
      </c>
      <c r="B10" s="33">
        <v>6</v>
      </c>
      <c r="C10" s="266" t="s">
        <v>83</v>
      </c>
      <c r="D10" s="58">
        <v>289342.24462199997</v>
      </c>
      <c r="E10" s="267" t="s">
        <v>90</v>
      </c>
    </row>
    <row r="11" spans="1:7" s="32" customFormat="1" ht="13.05" customHeight="1" x14ac:dyDescent="0.3">
      <c r="A11" s="82" t="s">
        <v>75</v>
      </c>
      <c r="B11" s="33">
        <v>4</v>
      </c>
      <c r="C11" s="266" t="s">
        <v>81</v>
      </c>
      <c r="D11" s="58">
        <v>24980.828000000001</v>
      </c>
      <c r="E11" s="267" t="s">
        <v>91</v>
      </c>
    </row>
    <row r="12" spans="1:7" s="32" customFormat="1" ht="13.05" customHeight="1" x14ac:dyDescent="0.3">
      <c r="A12" s="82" t="s">
        <v>76</v>
      </c>
      <c r="B12" s="33">
        <v>15</v>
      </c>
      <c r="C12" s="266" t="s">
        <v>84</v>
      </c>
      <c r="D12" s="58">
        <v>16179.642</v>
      </c>
      <c r="E12" s="267" t="s">
        <v>92</v>
      </c>
    </row>
    <row r="13" spans="1:7" s="32" customFormat="1" ht="13.05" customHeight="1" x14ac:dyDescent="0.3">
      <c r="A13" s="226" t="s">
        <v>100</v>
      </c>
      <c r="B13" s="224"/>
      <c r="C13" s="20"/>
      <c r="D13" s="70"/>
      <c r="E13" s="21"/>
    </row>
    <row r="14" spans="1:7" s="32" customFormat="1" ht="13.05" customHeight="1" x14ac:dyDescent="0.3">
      <c r="A14" s="82" t="s">
        <v>101</v>
      </c>
      <c r="B14" s="33">
        <v>18</v>
      </c>
      <c r="C14" s="266" t="s">
        <v>85</v>
      </c>
      <c r="D14" s="58">
        <v>323733.95262199995</v>
      </c>
      <c r="E14" s="267" t="s">
        <v>93</v>
      </c>
    </row>
    <row r="15" spans="1:7" s="32" customFormat="1" ht="13.05" customHeight="1" x14ac:dyDescent="0.3">
      <c r="A15" s="82" t="s">
        <v>102</v>
      </c>
      <c r="B15" s="33">
        <v>7</v>
      </c>
      <c r="C15" s="266" t="s">
        <v>86</v>
      </c>
      <c r="D15" s="58">
        <v>6768.7619999999997</v>
      </c>
      <c r="E15" s="267" t="s">
        <v>94</v>
      </c>
    </row>
    <row r="16" spans="1:7" s="32" customFormat="1" ht="13.05" customHeight="1" x14ac:dyDescent="0.3">
      <c r="A16" s="227" t="s">
        <v>1</v>
      </c>
      <c r="B16" s="228">
        <v>25</v>
      </c>
      <c r="C16" s="474" t="s">
        <v>87</v>
      </c>
      <c r="D16" s="76">
        <f>+SUM(D6:D8)</f>
        <v>330502.714622</v>
      </c>
      <c r="E16" s="475" t="s">
        <v>87</v>
      </c>
    </row>
    <row r="17" spans="1:7" ht="13.05" customHeight="1" x14ac:dyDescent="0.3">
      <c r="A17" s="1" t="s">
        <v>98</v>
      </c>
    </row>
    <row r="18" spans="1:7" ht="13.05" customHeight="1" x14ac:dyDescent="0.3">
      <c r="A18" s="573" t="s">
        <v>97</v>
      </c>
      <c r="B18" s="573"/>
      <c r="C18" s="573"/>
      <c r="D18" s="573"/>
      <c r="E18" s="573"/>
    </row>
    <row r="19" spans="1:7" ht="26.1" customHeight="1" x14ac:dyDescent="0.3">
      <c r="A19" s="573" t="s">
        <v>95</v>
      </c>
      <c r="B19" s="573"/>
      <c r="C19" s="573"/>
      <c r="D19" s="573"/>
      <c r="E19" s="573"/>
      <c r="F19" s="3"/>
      <c r="G19" s="3"/>
    </row>
    <row r="20" spans="1:7" ht="26.25" customHeight="1" x14ac:dyDescent="0.3">
      <c r="A20" s="573" t="s">
        <v>96</v>
      </c>
      <c r="B20" s="573"/>
      <c r="C20" s="573"/>
      <c r="D20" s="573"/>
      <c r="E20" s="573"/>
    </row>
    <row r="21" spans="1:7" x14ac:dyDescent="0.3">
      <c r="A21" s="573"/>
      <c r="B21" s="573"/>
      <c r="C21" s="573"/>
      <c r="D21" s="573"/>
      <c r="E21" s="573"/>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2" sqref="A2:F2"/>
    </sheetView>
  </sheetViews>
  <sheetFormatPr defaultColWidth="9.21875" defaultRowHeight="14.4" x14ac:dyDescent="0.3"/>
  <cols>
    <col min="1" max="1" width="43.21875" style="2" customWidth="1"/>
    <col min="2" max="5" width="11.21875" style="2" bestFit="1" customWidth="1"/>
    <col min="6" max="6" width="10.77734375" style="2" customWidth="1"/>
    <col min="7" max="16384" width="9.21875" style="2"/>
  </cols>
  <sheetData>
    <row r="1" spans="1:6" s="32" customFormat="1" ht="13.05" customHeight="1" x14ac:dyDescent="0.3"/>
    <row r="2" spans="1:6" s="32" customFormat="1" ht="13.05" customHeight="1" x14ac:dyDescent="0.3">
      <c r="A2" s="579" t="s">
        <v>847</v>
      </c>
      <c r="B2" s="579"/>
      <c r="C2" s="579"/>
      <c r="D2" s="579"/>
      <c r="E2" s="579"/>
      <c r="F2" s="579"/>
    </row>
    <row r="3" spans="1:6" s="32" customFormat="1" ht="13.05" customHeight="1" x14ac:dyDescent="0.3"/>
    <row r="4" spans="1:6" s="32" customFormat="1" ht="13.05" customHeight="1" x14ac:dyDescent="0.3">
      <c r="A4" s="63"/>
      <c r="B4" s="176">
        <v>2016</v>
      </c>
      <c r="C4" s="176">
        <v>2017</v>
      </c>
      <c r="D4" s="176">
        <v>2018</v>
      </c>
      <c r="E4" s="176">
        <v>2019</v>
      </c>
      <c r="F4" s="177" t="s">
        <v>104</v>
      </c>
    </row>
    <row r="5" spans="1:6" s="32" customFormat="1" ht="13.05" customHeight="1" x14ac:dyDescent="0.3">
      <c r="A5" s="69" t="s">
        <v>848</v>
      </c>
      <c r="B5" s="178"/>
      <c r="C5" s="180"/>
      <c r="D5" s="178"/>
      <c r="E5" s="178"/>
      <c r="F5" s="181"/>
    </row>
    <row r="6" spans="1:6" s="32" customFormat="1" ht="13.05" customHeight="1" x14ac:dyDescent="0.3">
      <c r="A6" s="82" t="s">
        <v>1</v>
      </c>
      <c r="B6" s="163">
        <v>9073631</v>
      </c>
      <c r="C6" s="163">
        <v>9805141.4482510239</v>
      </c>
      <c r="D6" s="163">
        <v>9350657</v>
      </c>
      <c r="E6" s="163">
        <v>9457334</v>
      </c>
      <c r="F6" s="418" t="s">
        <v>0</v>
      </c>
    </row>
    <row r="7" spans="1:6" s="32" customFormat="1" ht="13.05" customHeight="1" x14ac:dyDescent="0.3">
      <c r="A7" s="82" t="s">
        <v>107</v>
      </c>
      <c r="B7" s="420" t="s">
        <v>0</v>
      </c>
      <c r="C7" s="167" t="s">
        <v>854</v>
      </c>
      <c r="D7" s="517" t="s">
        <v>706</v>
      </c>
      <c r="E7" s="167" t="s">
        <v>208</v>
      </c>
      <c r="F7" s="421" t="s">
        <v>771</v>
      </c>
    </row>
    <row r="8" spans="1:6" s="32" customFormat="1" ht="13.05" customHeight="1" x14ac:dyDescent="0.3">
      <c r="A8" s="69" t="s">
        <v>849</v>
      </c>
      <c r="B8" s="178"/>
      <c r="C8" s="180"/>
      <c r="D8" s="178"/>
      <c r="E8" s="178"/>
      <c r="F8" s="181"/>
    </row>
    <row r="9" spans="1:6" s="32" customFormat="1" ht="13.05" customHeight="1" x14ac:dyDescent="0.3">
      <c r="A9" s="82" t="s">
        <v>1</v>
      </c>
      <c r="B9" s="163">
        <v>13837322</v>
      </c>
      <c r="C9" s="163">
        <v>13687364</v>
      </c>
      <c r="D9" s="163">
        <v>14100063</v>
      </c>
      <c r="E9" s="163">
        <v>14352780</v>
      </c>
      <c r="F9" s="418" t="s">
        <v>0</v>
      </c>
    </row>
    <row r="10" spans="1:6" s="32" customFormat="1" ht="13.05" customHeight="1" x14ac:dyDescent="0.3">
      <c r="A10" s="82" t="s">
        <v>107</v>
      </c>
      <c r="B10" s="420" t="s">
        <v>0</v>
      </c>
      <c r="C10" s="517" t="s">
        <v>739</v>
      </c>
      <c r="D10" s="167" t="s">
        <v>779</v>
      </c>
      <c r="E10" s="167" t="s">
        <v>148</v>
      </c>
      <c r="F10" s="421" t="s">
        <v>158</v>
      </c>
    </row>
    <row r="11" spans="1:6" s="32" customFormat="1" ht="13.05" customHeight="1" x14ac:dyDescent="0.3">
      <c r="A11" s="69" t="s">
        <v>850</v>
      </c>
      <c r="B11" s="422"/>
      <c r="C11" s="423"/>
      <c r="D11" s="423"/>
      <c r="E11" s="423"/>
      <c r="F11" s="424"/>
    </row>
    <row r="12" spans="1:6" s="32" customFormat="1" ht="13.05" customHeight="1" x14ac:dyDescent="0.3">
      <c r="A12" s="82" t="s">
        <v>1</v>
      </c>
      <c r="B12" s="163">
        <v>260511</v>
      </c>
      <c r="C12" s="163">
        <v>270388</v>
      </c>
      <c r="D12" s="163">
        <v>293564</v>
      </c>
      <c r="E12" s="163">
        <v>311730</v>
      </c>
      <c r="F12" s="418" t="s">
        <v>0</v>
      </c>
    </row>
    <row r="13" spans="1:6" s="32" customFormat="1" ht="13.05" customHeight="1" x14ac:dyDescent="0.3">
      <c r="A13" s="188" t="s">
        <v>107</v>
      </c>
      <c r="B13" s="425" t="s">
        <v>0</v>
      </c>
      <c r="C13" s="426" t="s">
        <v>284</v>
      </c>
      <c r="D13" s="426" t="s">
        <v>805</v>
      </c>
      <c r="E13" s="426" t="s">
        <v>364</v>
      </c>
      <c r="F13" s="427" t="s">
        <v>364</v>
      </c>
    </row>
    <row r="14" spans="1:6" ht="13.05" customHeight="1" x14ac:dyDescent="0.3">
      <c r="A14" s="1" t="s">
        <v>98</v>
      </c>
    </row>
    <row r="15" spans="1:6" ht="13.05" customHeight="1" x14ac:dyDescent="0.3">
      <c r="A15" s="573" t="s">
        <v>851</v>
      </c>
      <c r="B15" s="573"/>
      <c r="C15" s="573"/>
      <c r="D15" s="573"/>
      <c r="E15" s="573"/>
    </row>
    <row r="16" spans="1:6" ht="13.05" customHeight="1" x14ac:dyDescent="0.3">
      <c r="A16" s="600" t="s">
        <v>852</v>
      </c>
      <c r="B16" s="600"/>
      <c r="C16" s="600"/>
      <c r="D16" s="600"/>
      <c r="E16" s="600"/>
    </row>
    <row r="17" spans="1:5" ht="13.05" customHeight="1" x14ac:dyDescent="0.3">
      <c r="A17" s="600" t="s">
        <v>853</v>
      </c>
      <c r="B17" s="600"/>
      <c r="C17" s="600"/>
      <c r="D17" s="600"/>
      <c r="E17" s="600"/>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9"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showGridLines="0" workbookViewId="0">
      <selection activeCell="A27" sqref="A27:E28"/>
    </sheetView>
  </sheetViews>
  <sheetFormatPr defaultColWidth="9.21875" defaultRowHeight="14.4" x14ac:dyDescent="0.3"/>
  <cols>
    <col min="1" max="1" width="62.5546875" style="2" customWidth="1"/>
    <col min="2" max="2" width="14.21875" style="2" bestFit="1" customWidth="1"/>
    <col min="3" max="4" width="14.21875" style="2" customWidth="1"/>
    <col min="5" max="5" width="14.21875" style="2" bestFit="1" customWidth="1"/>
    <col min="6" max="16384" width="9.21875" style="2"/>
  </cols>
  <sheetData>
    <row r="1" spans="1:13" s="32" customFormat="1" ht="13.05" customHeight="1" x14ac:dyDescent="0.3"/>
    <row r="2" spans="1:13" s="32" customFormat="1" ht="13.05" customHeight="1" x14ac:dyDescent="0.3">
      <c r="A2" s="579" t="s">
        <v>1258</v>
      </c>
      <c r="B2" s="579"/>
      <c r="C2" s="579"/>
      <c r="D2" s="62"/>
      <c r="E2" s="62"/>
    </row>
    <row r="3" spans="1:13" s="32" customFormat="1" ht="13.05" customHeight="1" x14ac:dyDescent="0.3"/>
    <row r="4" spans="1:13" s="32" customFormat="1" ht="13.05" customHeight="1" x14ac:dyDescent="0.3">
      <c r="A4" s="9"/>
      <c r="B4" s="176">
        <v>2018</v>
      </c>
      <c r="C4" s="11">
        <f>+B4+1</f>
        <v>2019</v>
      </c>
      <c r="G4" s="33"/>
      <c r="H4" s="33"/>
      <c r="I4" s="33"/>
      <c r="J4" s="33"/>
      <c r="K4" s="33"/>
      <c r="L4" s="33"/>
      <c r="M4" s="33"/>
    </row>
    <row r="5" spans="1:13" s="32" customFormat="1" ht="13.05" customHeight="1" x14ac:dyDescent="0.3">
      <c r="A5" s="12" t="s">
        <v>855</v>
      </c>
      <c r="B5" s="13"/>
      <c r="C5" s="14"/>
      <c r="D5" s="47"/>
      <c r="E5" s="47"/>
      <c r="F5" s="47"/>
      <c r="G5" s="47"/>
    </row>
    <row r="6" spans="1:13" s="32" customFormat="1" ht="13.05" customHeight="1" x14ac:dyDescent="0.3">
      <c r="A6" s="15" t="s">
        <v>106</v>
      </c>
      <c r="B6" s="16">
        <v>17655</v>
      </c>
      <c r="C6" s="17">
        <v>21848</v>
      </c>
    </row>
    <row r="7" spans="1:13" s="32" customFormat="1" ht="13.05" customHeight="1" x14ac:dyDescent="0.3">
      <c r="A7" s="15" t="s">
        <v>107</v>
      </c>
      <c r="B7" s="16">
        <v>0</v>
      </c>
      <c r="C7" s="18" t="s">
        <v>862</v>
      </c>
    </row>
    <row r="8" spans="1:13" s="32" customFormat="1" ht="13.05" customHeight="1" x14ac:dyDescent="0.3">
      <c r="A8" s="15" t="s">
        <v>131</v>
      </c>
      <c r="B8" s="19" t="s">
        <v>297</v>
      </c>
      <c r="C8" s="18" t="s">
        <v>768</v>
      </c>
    </row>
    <row r="9" spans="1:13" s="32" customFormat="1" ht="13.05" customHeight="1" x14ac:dyDescent="0.3">
      <c r="A9" s="12" t="s">
        <v>857</v>
      </c>
      <c r="B9" s="20"/>
      <c r="C9" s="21"/>
    </row>
    <row r="10" spans="1:13" s="32" customFormat="1" ht="13.05" customHeight="1" x14ac:dyDescent="0.3">
      <c r="A10" s="15" t="s">
        <v>106</v>
      </c>
      <c r="B10" s="16">
        <v>20945</v>
      </c>
      <c r="C10" s="17">
        <v>19720</v>
      </c>
    </row>
    <row r="11" spans="1:13" s="32" customFormat="1" ht="13.05" customHeight="1" x14ac:dyDescent="0.3">
      <c r="A11" s="15" t="s">
        <v>107</v>
      </c>
      <c r="B11" s="16">
        <v>0</v>
      </c>
      <c r="C11" s="541" t="s">
        <v>863</v>
      </c>
    </row>
    <row r="12" spans="1:13" s="32" customFormat="1" ht="13.05" customHeight="1" x14ac:dyDescent="0.3">
      <c r="A12" s="15" t="s">
        <v>131</v>
      </c>
      <c r="B12" s="19" t="s">
        <v>780</v>
      </c>
      <c r="C12" s="18" t="s">
        <v>388</v>
      </c>
    </row>
    <row r="13" spans="1:13" s="32" customFormat="1" ht="13.05" customHeight="1" x14ac:dyDescent="0.3">
      <c r="A13" s="12" t="s">
        <v>858</v>
      </c>
      <c r="B13" s="22"/>
      <c r="C13" s="23"/>
    </row>
    <row r="14" spans="1:13" s="32" customFormat="1" ht="13.05" customHeight="1" x14ac:dyDescent="0.3">
      <c r="A14" s="15" t="s">
        <v>106</v>
      </c>
      <c r="B14" s="16">
        <v>32225</v>
      </c>
      <c r="C14" s="17">
        <v>33063</v>
      </c>
    </row>
    <row r="15" spans="1:13" s="32" customFormat="1" ht="13.05" customHeight="1" x14ac:dyDescent="0.3">
      <c r="A15" s="15" t="s">
        <v>107</v>
      </c>
      <c r="B15" s="16">
        <v>0</v>
      </c>
      <c r="C15" s="18" t="s">
        <v>118</v>
      </c>
    </row>
    <row r="16" spans="1:13" s="32" customFormat="1" ht="13.05" customHeight="1" x14ac:dyDescent="0.3">
      <c r="A16" s="15" t="s">
        <v>131</v>
      </c>
      <c r="B16" s="19" t="s">
        <v>806</v>
      </c>
      <c r="C16" s="18" t="s">
        <v>864</v>
      </c>
    </row>
    <row r="17" spans="1:5" s="32" customFormat="1" ht="13.05" customHeight="1" x14ac:dyDescent="0.3">
      <c r="A17" s="12" t="s">
        <v>859</v>
      </c>
      <c r="B17" s="22"/>
      <c r="C17" s="23"/>
    </row>
    <row r="18" spans="1:5" s="32" customFormat="1" ht="13.05" customHeight="1" x14ac:dyDescent="0.3">
      <c r="A18" s="15" t="s">
        <v>106</v>
      </c>
      <c r="B18" s="16">
        <v>228800</v>
      </c>
      <c r="C18" s="17">
        <v>230954</v>
      </c>
    </row>
    <row r="19" spans="1:5" s="32" customFormat="1" ht="13.05" customHeight="1" x14ac:dyDescent="0.3">
      <c r="A19" s="15" t="s">
        <v>107</v>
      </c>
      <c r="B19" s="16">
        <v>0</v>
      </c>
      <c r="C19" s="18" t="s">
        <v>159</v>
      </c>
    </row>
    <row r="20" spans="1:5" s="32" customFormat="1" ht="13.05" customHeight="1" x14ac:dyDescent="0.3">
      <c r="A20" s="15" t="s">
        <v>131</v>
      </c>
      <c r="B20" s="19" t="s">
        <v>861</v>
      </c>
      <c r="C20" s="18" t="s">
        <v>521</v>
      </c>
    </row>
    <row r="21" spans="1:5" s="32" customFormat="1" ht="13.05" customHeight="1" x14ac:dyDescent="0.3">
      <c r="A21" s="12" t="s">
        <v>856</v>
      </c>
      <c r="B21" s="22"/>
      <c r="C21" s="23"/>
    </row>
    <row r="22" spans="1:5" s="32" customFormat="1" ht="13.05" customHeight="1" x14ac:dyDescent="0.3">
      <c r="A22" s="15" t="s">
        <v>106</v>
      </c>
      <c r="B22" s="16">
        <v>29564</v>
      </c>
      <c r="C22" s="17">
        <v>24918</v>
      </c>
    </row>
    <row r="23" spans="1:5" s="32" customFormat="1" ht="13.05" customHeight="1" x14ac:dyDescent="0.3">
      <c r="A23" s="15" t="s">
        <v>107</v>
      </c>
      <c r="B23" s="16">
        <v>0</v>
      </c>
      <c r="C23" s="541" t="s">
        <v>865</v>
      </c>
    </row>
    <row r="24" spans="1:5" s="32" customFormat="1" ht="13.05" customHeight="1" x14ac:dyDescent="0.3">
      <c r="A24" s="15" t="s">
        <v>131</v>
      </c>
      <c r="B24" s="19" t="s">
        <v>808</v>
      </c>
      <c r="C24" s="18" t="s">
        <v>136</v>
      </c>
    </row>
    <row r="25" spans="1:5" s="32" customFormat="1" ht="13.05" customHeight="1" x14ac:dyDescent="0.3">
      <c r="A25" s="24" t="s">
        <v>860</v>
      </c>
      <c r="B25" s="25">
        <f>+B6+B10+B14+B18+B22-1</f>
        <v>329188</v>
      </c>
      <c r="C25" s="26">
        <f>+C6+C10+C14+C18+C22</f>
        <v>330503</v>
      </c>
    </row>
    <row r="26" spans="1:5" s="32" customFormat="1" ht="13.05" customHeight="1" x14ac:dyDescent="0.3">
      <c r="A26" s="27" t="s">
        <v>107</v>
      </c>
      <c r="B26" s="28">
        <v>0</v>
      </c>
      <c r="C26" s="29" t="s">
        <v>114</v>
      </c>
    </row>
    <row r="27" spans="1:5" ht="13.05" customHeight="1" x14ac:dyDescent="0.3">
      <c r="A27" s="1" t="s">
        <v>98</v>
      </c>
    </row>
    <row r="28" spans="1:5" ht="13.05" customHeight="1" x14ac:dyDescent="0.3">
      <c r="A28" s="573" t="s">
        <v>891</v>
      </c>
      <c r="B28" s="573"/>
      <c r="C28" s="573"/>
      <c r="D28" s="573"/>
      <c r="E28" s="573"/>
    </row>
  </sheetData>
  <mergeCells count="2">
    <mergeCell ref="A2:C2"/>
    <mergeCell ref="A28:E28"/>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95"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workbookViewId="0">
      <selection activeCell="A15" sqref="A15:E16"/>
    </sheetView>
  </sheetViews>
  <sheetFormatPr defaultColWidth="9.21875" defaultRowHeight="13.8" x14ac:dyDescent="0.3"/>
  <cols>
    <col min="1" max="1" width="41.21875" style="32" bestFit="1" customWidth="1"/>
    <col min="2" max="9" width="15.44140625" style="32" customWidth="1"/>
    <col min="10" max="16384" width="9.21875" style="32"/>
  </cols>
  <sheetData>
    <row r="1" spans="1:13" ht="13.05" customHeight="1" x14ac:dyDescent="0.3"/>
    <row r="2" spans="1:13" ht="13.05" customHeight="1" x14ac:dyDescent="0.3">
      <c r="A2" s="579" t="s">
        <v>866</v>
      </c>
      <c r="B2" s="579"/>
      <c r="C2" s="579"/>
      <c r="D2" s="579"/>
      <c r="E2" s="579"/>
      <c r="F2" s="579"/>
      <c r="G2" s="579"/>
      <c r="H2" s="579"/>
      <c r="I2" s="579"/>
    </row>
    <row r="3" spans="1:13" ht="13.05" customHeight="1" x14ac:dyDescent="0.3"/>
    <row r="4" spans="1:13" ht="13.05" customHeight="1" x14ac:dyDescent="0.3">
      <c r="A4" s="441"/>
      <c r="B4" s="601">
        <v>2018</v>
      </c>
      <c r="C4" s="602"/>
      <c r="D4" s="602"/>
      <c r="E4" s="603"/>
      <c r="F4" s="604">
        <v>2019</v>
      </c>
      <c r="G4" s="604"/>
      <c r="H4" s="604"/>
      <c r="I4" s="604"/>
      <c r="K4" s="33"/>
    </row>
    <row r="5" spans="1:13" ht="69" x14ac:dyDescent="0.3">
      <c r="A5" s="431" t="s">
        <v>867</v>
      </c>
      <c r="B5" s="433" t="s">
        <v>857</v>
      </c>
      <c r="C5" s="433" t="s">
        <v>858</v>
      </c>
      <c r="D5" s="433" t="s">
        <v>859</v>
      </c>
      <c r="E5" s="433" t="s">
        <v>1</v>
      </c>
      <c r="F5" s="433" t="s">
        <v>857</v>
      </c>
      <c r="G5" s="433" t="s">
        <v>858</v>
      </c>
      <c r="H5" s="433" t="s">
        <v>859</v>
      </c>
      <c r="I5" s="35" t="s">
        <v>1</v>
      </c>
      <c r="J5" s="33"/>
      <c r="K5" s="33"/>
      <c r="L5" s="33"/>
      <c r="M5" s="33"/>
    </row>
    <row r="6" spans="1:13" ht="13.05" customHeight="1" x14ac:dyDescent="0.3">
      <c r="A6" s="36" t="s">
        <v>868</v>
      </c>
      <c r="B6" s="37">
        <v>3656.9307515300002</v>
      </c>
      <c r="C6" s="16">
        <v>0</v>
      </c>
      <c r="D6" s="16">
        <v>0</v>
      </c>
      <c r="E6" s="17">
        <v>3656.9307515300002</v>
      </c>
      <c r="F6" s="16">
        <v>3392</v>
      </c>
      <c r="G6" s="16">
        <v>0</v>
      </c>
      <c r="H6" s="16">
        <v>0</v>
      </c>
      <c r="I6" s="17">
        <v>3392</v>
      </c>
    </row>
    <row r="7" spans="1:13" ht="13.05" customHeight="1" x14ac:dyDescent="0.3">
      <c r="A7" s="36" t="s">
        <v>174</v>
      </c>
      <c r="B7" s="38" t="s">
        <v>873</v>
      </c>
      <c r="C7" s="16">
        <v>0</v>
      </c>
      <c r="D7" s="16">
        <v>0</v>
      </c>
      <c r="E7" s="39" t="s">
        <v>231</v>
      </c>
      <c r="F7" s="19" t="s">
        <v>880</v>
      </c>
      <c r="G7" s="16">
        <v>0</v>
      </c>
      <c r="H7" s="16">
        <v>0</v>
      </c>
      <c r="I7" s="39" t="s">
        <v>158</v>
      </c>
    </row>
    <row r="8" spans="1:13" ht="13.05" customHeight="1" x14ac:dyDescent="0.3">
      <c r="A8" s="36" t="s">
        <v>869</v>
      </c>
      <c r="B8" s="37">
        <v>6068</v>
      </c>
      <c r="C8" s="16">
        <v>1165</v>
      </c>
      <c r="D8" s="16">
        <v>0</v>
      </c>
      <c r="E8" s="17">
        <v>7233</v>
      </c>
      <c r="F8" s="16">
        <v>5053.8689720000002</v>
      </c>
      <c r="G8" s="16">
        <v>1034</v>
      </c>
      <c r="H8" s="16">
        <v>0</v>
      </c>
      <c r="I8" s="17">
        <v>6087.8689720000002</v>
      </c>
    </row>
    <row r="9" spans="1:13" ht="13.05" customHeight="1" x14ac:dyDescent="0.3">
      <c r="A9" s="36" t="s">
        <v>174</v>
      </c>
      <c r="B9" s="38" t="s">
        <v>874</v>
      </c>
      <c r="C9" s="19" t="s">
        <v>775</v>
      </c>
      <c r="D9" s="16">
        <v>0</v>
      </c>
      <c r="E9" s="39" t="s">
        <v>118</v>
      </c>
      <c r="F9" s="19" t="s">
        <v>383</v>
      </c>
      <c r="G9" s="19" t="s">
        <v>282</v>
      </c>
      <c r="H9" s="16">
        <v>0</v>
      </c>
      <c r="I9" s="39" t="s">
        <v>161</v>
      </c>
    </row>
    <row r="10" spans="1:13" ht="13.05" customHeight="1" x14ac:dyDescent="0.3">
      <c r="A10" s="36" t="s">
        <v>870</v>
      </c>
      <c r="B10" s="37">
        <v>11176</v>
      </c>
      <c r="C10" s="16">
        <v>31052</v>
      </c>
      <c r="D10" s="16">
        <v>41170</v>
      </c>
      <c r="E10" s="17">
        <v>83398</v>
      </c>
      <c r="F10" s="16">
        <v>11178.168814000001</v>
      </c>
      <c r="G10" s="16">
        <v>32018</v>
      </c>
      <c r="H10" s="16">
        <v>41768</v>
      </c>
      <c r="I10" s="17">
        <v>84964.168814000004</v>
      </c>
    </row>
    <row r="11" spans="1:13" ht="13.05" customHeight="1" x14ac:dyDescent="0.3">
      <c r="A11" s="36" t="s">
        <v>174</v>
      </c>
      <c r="B11" s="38" t="s">
        <v>551</v>
      </c>
      <c r="C11" s="19" t="s">
        <v>875</v>
      </c>
      <c r="D11" s="19" t="s">
        <v>876</v>
      </c>
      <c r="E11" s="39" t="s">
        <v>878</v>
      </c>
      <c r="F11" s="19" t="s">
        <v>872</v>
      </c>
      <c r="G11" s="19" t="s">
        <v>881</v>
      </c>
      <c r="H11" s="19" t="s">
        <v>882</v>
      </c>
      <c r="I11" s="39" t="s">
        <v>54</v>
      </c>
    </row>
    <row r="12" spans="1:13" ht="13.05" customHeight="1" x14ac:dyDescent="0.3">
      <c r="A12" s="36" t="s">
        <v>871</v>
      </c>
      <c r="B12" s="37">
        <v>44</v>
      </c>
      <c r="C12" s="16">
        <v>7.9270834900000002</v>
      </c>
      <c r="D12" s="16">
        <v>187630</v>
      </c>
      <c r="E12" s="17">
        <v>187681.92708349001</v>
      </c>
      <c r="F12" s="16">
        <v>96.030927000000005</v>
      </c>
      <c r="G12" s="16">
        <v>10.59229083</v>
      </c>
      <c r="H12" s="16">
        <v>189186</v>
      </c>
      <c r="I12" s="17">
        <v>189292.62321783</v>
      </c>
    </row>
    <row r="13" spans="1:13" ht="13.05" customHeight="1" x14ac:dyDescent="0.3">
      <c r="A13" s="36" t="s">
        <v>174</v>
      </c>
      <c r="B13" s="40" t="s">
        <v>184</v>
      </c>
      <c r="C13" s="41" t="s">
        <v>115</v>
      </c>
      <c r="D13" s="41" t="s">
        <v>877</v>
      </c>
      <c r="E13" s="42" t="s">
        <v>879</v>
      </c>
      <c r="F13" s="41" t="s">
        <v>635</v>
      </c>
      <c r="G13" s="41" t="s">
        <v>115</v>
      </c>
      <c r="H13" s="41" t="s">
        <v>883</v>
      </c>
      <c r="I13" s="42" t="s">
        <v>286</v>
      </c>
    </row>
    <row r="14" spans="1:13" ht="13.05" customHeight="1" x14ac:dyDescent="0.3">
      <c r="A14" s="43" t="s">
        <v>1</v>
      </c>
      <c r="B14" s="44">
        <v>20944.930751530002</v>
      </c>
      <c r="C14" s="45">
        <v>32224.927083490002</v>
      </c>
      <c r="D14" s="45">
        <v>228800</v>
      </c>
      <c r="E14" s="46">
        <v>281969.85783502</v>
      </c>
      <c r="F14" s="45">
        <v>19720.068713000001</v>
      </c>
      <c r="G14" s="45">
        <v>33062.592290829998</v>
      </c>
      <c r="H14" s="45">
        <v>230954</v>
      </c>
      <c r="I14" s="46">
        <v>283736.66100383003</v>
      </c>
    </row>
    <row r="15" spans="1:13" ht="14.4" x14ac:dyDescent="0.3">
      <c r="A15" s="1" t="s">
        <v>98</v>
      </c>
      <c r="B15" s="2"/>
      <c r="C15" s="2"/>
      <c r="D15" s="2"/>
      <c r="E15" s="2"/>
    </row>
    <row r="16" spans="1:13" x14ac:dyDescent="0.3">
      <c r="A16" s="573" t="s">
        <v>891</v>
      </c>
      <c r="B16" s="573"/>
      <c r="C16" s="573"/>
      <c r="D16" s="573"/>
      <c r="E16" s="573"/>
    </row>
    <row r="19" spans="3:3" x14ac:dyDescent="0.3">
      <c r="C19" s="338"/>
    </row>
  </sheetData>
  <mergeCells count="4">
    <mergeCell ref="B4:E4"/>
    <mergeCell ref="F4:I4"/>
    <mergeCell ref="A2:I2"/>
    <mergeCell ref="A16:E16"/>
  </mergeCells>
  <hyperlinks>
    <hyperlink ref="A2:B2" location="Índice!A1" display="Tabela 29 - Composição e evolução da estrutura do ativo agregado, a 31 de dezembro (2014-2017)"/>
  </hyperlinks>
  <pageMargins left="0.7" right="0.7" top="0.75" bottom="0.75" header="0.3" footer="0.3"/>
  <pageSetup paperSize="9" scale="80" orientation="landscape" horizontalDpi="360" verticalDpi="3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A30" sqref="A30"/>
    </sheetView>
  </sheetViews>
  <sheetFormatPr defaultColWidth="9.21875" defaultRowHeight="14.4" x14ac:dyDescent="0.3"/>
  <cols>
    <col min="1" max="1" width="61" style="2" customWidth="1"/>
    <col min="2" max="3" width="14.21875" style="2" customWidth="1"/>
    <col min="4" max="16384" width="9.21875" style="2"/>
  </cols>
  <sheetData>
    <row r="1" spans="1:4" s="32" customFormat="1" ht="13.05" customHeight="1" x14ac:dyDescent="0.3"/>
    <row r="2" spans="1:4" s="32" customFormat="1" ht="13.05" customHeight="1" x14ac:dyDescent="0.3">
      <c r="A2" s="579" t="s">
        <v>884</v>
      </c>
      <c r="B2" s="579"/>
      <c r="C2" s="579"/>
      <c r="D2" s="52"/>
    </row>
    <row r="3" spans="1:4" s="32" customFormat="1" ht="13.05" customHeight="1" x14ac:dyDescent="0.3"/>
    <row r="4" spans="1:4" s="32" customFormat="1" ht="13.05" customHeight="1" x14ac:dyDescent="0.3">
      <c r="A4" s="9"/>
      <c r="B4" s="176">
        <v>2018</v>
      </c>
      <c r="C4" s="11">
        <f>+B4+1</f>
        <v>2019</v>
      </c>
    </row>
    <row r="5" spans="1:4" s="32" customFormat="1" ht="13.05" customHeight="1" x14ac:dyDescent="0.3">
      <c r="A5" s="12" t="s">
        <v>885</v>
      </c>
      <c r="B5" s="13"/>
      <c r="C5" s="14"/>
    </row>
    <row r="6" spans="1:4" s="32" customFormat="1" ht="13.05" customHeight="1" x14ac:dyDescent="0.3">
      <c r="A6" s="15" t="s">
        <v>106</v>
      </c>
      <c r="B6" s="16">
        <v>20</v>
      </c>
      <c r="C6" s="17">
        <v>27</v>
      </c>
    </row>
    <row r="7" spans="1:4" s="32" customFormat="1" ht="13.05" customHeight="1" x14ac:dyDescent="0.3">
      <c r="A7" s="15" t="s">
        <v>107</v>
      </c>
      <c r="B7" s="16">
        <v>0</v>
      </c>
      <c r="C7" s="18" t="s">
        <v>896</v>
      </c>
    </row>
    <row r="8" spans="1:4" s="32" customFormat="1" ht="13.05" customHeight="1" x14ac:dyDescent="0.3">
      <c r="A8" s="15" t="s">
        <v>890</v>
      </c>
      <c r="B8" s="19" t="s">
        <v>115</v>
      </c>
      <c r="C8" s="18" t="s">
        <v>115</v>
      </c>
    </row>
    <row r="9" spans="1:4" s="32" customFormat="1" ht="13.05" customHeight="1" x14ac:dyDescent="0.3">
      <c r="A9" s="12" t="s">
        <v>886</v>
      </c>
      <c r="B9" s="20"/>
      <c r="C9" s="21"/>
    </row>
    <row r="10" spans="1:4" s="32" customFormat="1" ht="13.05" customHeight="1" x14ac:dyDescent="0.3">
      <c r="A10" s="15" t="s">
        <v>106</v>
      </c>
      <c r="B10" s="16">
        <v>13062</v>
      </c>
      <c r="C10" s="17">
        <v>12382</v>
      </c>
    </row>
    <row r="11" spans="1:4" s="32" customFormat="1" ht="13.05" customHeight="1" x14ac:dyDescent="0.3">
      <c r="A11" s="15" t="s">
        <v>107</v>
      </c>
      <c r="B11" s="16">
        <v>0</v>
      </c>
      <c r="C11" s="541" t="s">
        <v>897</v>
      </c>
    </row>
    <row r="12" spans="1:4" s="32" customFormat="1" ht="13.05" customHeight="1" x14ac:dyDescent="0.3">
      <c r="A12" s="15" t="s">
        <v>890</v>
      </c>
      <c r="B12" s="19" t="s">
        <v>318</v>
      </c>
      <c r="C12" s="18" t="s">
        <v>663</v>
      </c>
    </row>
    <row r="13" spans="1:4" s="32" customFormat="1" ht="13.05" customHeight="1" x14ac:dyDescent="0.3">
      <c r="A13" s="12" t="s">
        <v>887</v>
      </c>
      <c r="B13" s="22"/>
      <c r="C13" s="23"/>
    </row>
    <row r="14" spans="1:4" s="32" customFormat="1" ht="13.05" customHeight="1" x14ac:dyDescent="0.3">
      <c r="A14" s="15" t="s">
        <v>106</v>
      </c>
      <c r="B14" s="16">
        <v>84557</v>
      </c>
      <c r="C14" s="17">
        <v>79460</v>
      </c>
    </row>
    <row r="15" spans="1:4" s="32" customFormat="1" ht="13.05" customHeight="1" x14ac:dyDescent="0.3">
      <c r="A15" s="15" t="s">
        <v>107</v>
      </c>
      <c r="B15" s="16">
        <v>0</v>
      </c>
      <c r="C15" s="541" t="s">
        <v>726</v>
      </c>
    </row>
    <row r="16" spans="1:4" s="32" customFormat="1" ht="13.05" customHeight="1" x14ac:dyDescent="0.3">
      <c r="A16" s="15" t="s">
        <v>890</v>
      </c>
      <c r="B16" s="19" t="s">
        <v>548</v>
      </c>
      <c r="C16" s="18" t="s">
        <v>308</v>
      </c>
    </row>
    <row r="17" spans="1:8" s="32" customFormat="1" ht="13.05" customHeight="1" x14ac:dyDescent="0.3">
      <c r="A17" s="12" t="s">
        <v>888</v>
      </c>
      <c r="B17" s="22"/>
      <c r="C17" s="23"/>
    </row>
    <row r="18" spans="1:8" s="32" customFormat="1" ht="13.05" customHeight="1" x14ac:dyDescent="0.3">
      <c r="A18" s="15" t="s">
        <v>106</v>
      </c>
      <c r="B18" s="16">
        <v>87404.568112619949</v>
      </c>
      <c r="C18" s="17">
        <v>89693.914915399975</v>
      </c>
      <c r="D18" s="462"/>
      <c r="F18" s="462"/>
      <c r="G18" s="462"/>
      <c r="H18" s="338"/>
    </row>
    <row r="19" spans="1:8" s="32" customFormat="1" ht="13.05" customHeight="1" x14ac:dyDescent="0.3">
      <c r="A19" s="15" t="s">
        <v>107</v>
      </c>
      <c r="B19" s="16">
        <v>0</v>
      </c>
      <c r="C19" s="18" t="s">
        <v>118</v>
      </c>
    </row>
    <row r="20" spans="1:8" s="32" customFormat="1" ht="13.05" customHeight="1" x14ac:dyDescent="0.3">
      <c r="A20" s="15" t="s">
        <v>890</v>
      </c>
      <c r="B20" s="19" t="s">
        <v>895</v>
      </c>
      <c r="C20" s="18" t="s">
        <v>898</v>
      </c>
    </row>
    <row r="21" spans="1:8" s="32" customFormat="1" ht="13.05" customHeight="1" x14ac:dyDescent="0.3">
      <c r="A21" s="12" t="s">
        <v>889</v>
      </c>
      <c r="B21" s="22"/>
      <c r="C21" s="23"/>
    </row>
    <row r="22" spans="1:8" s="32" customFormat="1" ht="13.05" customHeight="1" x14ac:dyDescent="0.3">
      <c r="A22" s="15" t="s">
        <v>106</v>
      </c>
      <c r="B22" s="16">
        <v>15468.479853179977</v>
      </c>
      <c r="C22" s="17">
        <v>16202.973044079457</v>
      </c>
    </row>
    <row r="23" spans="1:8" s="32" customFormat="1" ht="13.05" customHeight="1" x14ac:dyDescent="0.3">
      <c r="A23" s="15" t="s">
        <v>107</v>
      </c>
      <c r="B23" s="16">
        <v>0</v>
      </c>
      <c r="C23" s="18" t="s">
        <v>776</v>
      </c>
    </row>
    <row r="24" spans="1:8" s="32" customFormat="1" ht="13.05" customHeight="1" x14ac:dyDescent="0.3">
      <c r="A24" s="15" t="s">
        <v>890</v>
      </c>
      <c r="B24" s="19" t="s">
        <v>154</v>
      </c>
      <c r="C24" s="18" t="s">
        <v>899</v>
      </c>
    </row>
    <row r="25" spans="1:8" s="32" customFormat="1" ht="13.05" customHeight="1" x14ac:dyDescent="0.3">
      <c r="A25" s="24" t="s">
        <v>892</v>
      </c>
      <c r="B25" s="25">
        <v>200512.04796579992</v>
      </c>
      <c r="C25" s="26">
        <v>197765.88795947944</v>
      </c>
      <c r="D25" s="338"/>
    </row>
    <row r="26" spans="1:8" s="32" customFormat="1" ht="13.05" customHeight="1" x14ac:dyDescent="0.3">
      <c r="A26" s="24" t="s">
        <v>893</v>
      </c>
      <c r="B26" s="25">
        <v>-12829.819173250571</v>
      </c>
      <c r="C26" s="30">
        <v>-8473</v>
      </c>
    </row>
    <row r="27" spans="1:8" s="32" customFormat="1" ht="13.05" customHeight="1" x14ac:dyDescent="0.3">
      <c r="A27" s="24" t="s">
        <v>894</v>
      </c>
      <c r="B27" s="25">
        <v>187682.22879254934</v>
      </c>
      <c r="C27" s="30">
        <v>189292.88795947944</v>
      </c>
    </row>
    <row r="28" spans="1:8" s="32" customFormat="1" ht="13.05" customHeight="1" x14ac:dyDescent="0.3">
      <c r="A28" s="27" t="s">
        <v>107</v>
      </c>
      <c r="B28" s="28">
        <v>0</v>
      </c>
      <c r="C28" s="29" t="s">
        <v>159</v>
      </c>
    </row>
    <row r="29" spans="1:8" ht="13.05" customHeight="1" x14ac:dyDescent="0.3">
      <c r="A29" s="1" t="s">
        <v>98</v>
      </c>
      <c r="B29" s="1"/>
    </row>
    <row r="30" spans="1:8" ht="13.05" customHeight="1" x14ac:dyDescent="0.3">
      <c r="A30" s="31" t="s">
        <v>891</v>
      </c>
      <c r="B30" s="31"/>
      <c r="C30" s="31"/>
      <c r="D30" s="31"/>
      <c r="E30" s="31"/>
      <c r="F30" s="31"/>
    </row>
  </sheetData>
  <mergeCells count="1">
    <mergeCell ref="A2:C2"/>
  </mergeCells>
  <hyperlinks>
    <hyperlink ref="A2:C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election activeCell="A22" sqref="A22"/>
    </sheetView>
  </sheetViews>
  <sheetFormatPr defaultColWidth="9.21875" defaultRowHeight="14.4" x14ac:dyDescent="0.3"/>
  <cols>
    <col min="1" max="1" width="61" style="2" customWidth="1"/>
    <col min="2" max="3" width="14.21875" style="2" customWidth="1"/>
    <col min="4" max="16384" width="9.21875" style="2"/>
  </cols>
  <sheetData>
    <row r="1" spans="1:8" s="32" customFormat="1" ht="13.05" customHeight="1" x14ac:dyDescent="0.3"/>
    <row r="2" spans="1:8" s="32" customFormat="1" ht="13.05" customHeight="1" x14ac:dyDescent="0.3">
      <c r="A2" s="579" t="s">
        <v>900</v>
      </c>
      <c r="B2" s="579"/>
      <c r="C2" s="579"/>
      <c r="D2" s="52"/>
    </row>
    <row r="3" spans="1:8" s="32" customFormat="1" ht="13.05" customHeight="1" x14ac:dyDescent="0.3"/>
    <row r="4" spans="1:8" s="32" customFormat="1" ht="13.05" customHeight="1" x14ac:dyDescent="0.3">
      <c r="A4" s="9"/>
      <c r="B4" s="463">
        <v>2018</v>
      </c>
      <c r="C4" s="11">
        <f>+B4+1</f>
        <v>2019</v>
      </c>
    </row>
    <row r="5" spans="1:8" s="32" customFormat="1" ht="13.05" customHeight="1" x14ac:dyDescent="0.3">
      <c r="A5" s="12" t="s">
        <v>887</v>
      </c>
      <c r="B5" s="22"/>
      <c r="C5" s="23"/>
    </row>
    <row r="6" spans="1:8" s="32" customFormat="1" ht="13.05" customHeight="1" x14ac:dyDescent="0.3">
      <c r="A6" s="15" t="s">
        <v>106</v>
      </c>
      <c r="B6" s="16">
        <v>84557</v>
      </c>
      <c r="C6" s="17">
        <v>79460</v>
      </c>
    </row>
    <row r="7" spans="1:8" s="32" customFormat="1" ht="13.05" customHeight="1" x14ac:dyDescent="0.3">
      <c r="A7" s="15" t="s">
        <v>107</v>
      </c>
      <c r="B7" s="16">
        <v>0</v>
      </c>
      <c r="C7" s="541" t="s">
        <v>726</v>
      </c>
    </row>
    <row r="8" spans="1:8" s="32" customFormat="1" ht="13.05" customHeight="1" x14ac:dyDescent="0.3">
      <c r="A8" s="15" t="s">
        <v>901</v>
      </c>
      <c r="B8" s="19" t="s">
        <v>377</v>
      </c>
      <c r="C8" s="18" t="s">
        <v>342</v>
      </c>
    </row>
    <row r="9" spans="1:8" s="32" customFormat="1" ht="13.05" customHeight="1" x14ac:dyDescent="0.3">
      <c r="A9" s="12" t="s">
        <v>888</v>
      </c>
      <c r="B9" s="22"/>
      <c r="C9" s="23"/>
    </row>
    <row r="10" spans="1:8" s="32" customFormat="1" ht="13.05" customHeight="1" x14ac:dyDescent="0.3">
      <c r="A10" s="15" t="s">
        <v>106</v>
      </c>
      <c r="B10" s="16">
        <v>87404.568112619949</v>
      </c>
      <c r="C10" s="17">
        <v>89693.914915399975</v>
      </c>
      <c r="D10" s="462"/>
      <c r="F10" s="462"/>
      <c r="G10" s="462"/>
      <c r="H10" s="338"/>
    </row>
    <row r="11" spans="1:8" s="32" customFormat="1" ht="13.05" customHeight="1" x14ac:dyDescent="0.3">
      <c r="A11" s="15" t="s">
        <v>107</v>
      </c>
      <c r="B11" s="16">
        <v>0</v>
      </c>
      <c r="C11" s="18" t="s">
        <v>118</v>
      </c>
    </row>
    <row r="12" spans="1:8" s="32" customFormat="1" ht="13.05" customHeight="1" x14ac:dyDescent="0.3">
      <c r="A12" s="15" t="s">
        <v>901</v>
      </c>
      <c r="B12" s="19" t="s">
        <v>904</v>
      </c>
      <c r="C12" s="18" t="s">
        <v>424</v>
      </c>
    </row>
    <row r="13" spans="1:8" s="32" customFormat="1" ht="13.05" customHeight="1" x14ac:dyDescent="0.3">
      <c r="A13" s="12" t="s">
        <v>889</v>
      </c>
      <c r="B13" s="22"/>
      <c r="C13" s="23"/>
    </row>
    <row r="14" spans="1:8" s="32" customFormat="1" ht="13.05" customHeight="1" x14ac:dyDescent="0.3">
      <c r="A14" s="15" t="s">
        <v>106</v>
      </c>
      <c r="B14" s="16">
        <v>15468.479853179977</v>
      </c>
      <c r="C14" s="17">
        <v>16202.973044079457</v>
      </c>
    </row>
    <row r="15" spans="1:8" s="32" customFormat="1" ht="13.05" customHeight="1" x14ac:dyDescent="0.3">
      <c r="A15" s="15" t="s">
        <v>107</v>
      </c>
      <c r="B15" s="16">
        <v>0</v>
      </c>
      <c r="C15" s="18" t="s">
        <v>776</v>
      </c>
    </row>
    <row r="16" spans="1:8" s="32" customFormat="1" ht="13.05" customHeight="1" x14ac:dyDescent="0.3">
      <c r="A16" s="15" t="s">
        <v>901</v>
      </c>
      <c r="B16" s="19" t="s">
        <v>803</v>
      </c>
      <c r="C16" s="18" t="s">
        <v>905</v>
      </c>
    </row>
    <row r="17" spans="1:6" s="32" customFormat="1" ht="13.05" customHeight="1" x14ac:dyDescent="0.3">
      <c r="A17" s="24" t="s">
        <v>902</v>
      </c>
      <c r="B17" s="25">
        <v>187430.04796579992</v>
      </c>
      <c r="C17" s="26">
        <v>185356.88795947944</v>
      </c>
      <c r="D17" s="338"/>
    </row>
    <row r="18" spans="1:6" s="32" customFormat="1" ht="13.05" customHeight="1" x14ac:dyDescent="0.3">
      <c r="A18" s="24" t="s">
        <v>893</v>
      </c>
      <c r="B18" s="25">
        <v>-12722.207687530572</v>
      </c>
      <c r="C18" s="30">
        <v>-8375</v>
      </c>
    </row>
    <row r="19" spans="1:6" s="32" customFormat="1" ht="13.05" customHeight="1" x14ac:dyDescent="0.3">
      <c r="A19" s="24" t="s">
        <v>903</v>
      </c>
      <c r="B19" s="25">
        <v>174707.84027826934</v>
      </c>
      <c r="C19" s="30">
        <v>176981.88795947944</v>
      </c>
    </row>
    <row r="20" spans="1:6" s="32" customFormat="1" ht="13.05" customHeight="1" x14ac:dyDescent="0.3">
      <c r="A20" s="27" t="s">
        <v>107</v>
      </c>
      <c r="B20" s="28">
        <v>0</v>
      </c>
      <c r="C20" s="29" t="s">
        <v>231</v>
      </c>
    </row>
    <row r="21" spans="1:6" ht="13.05" customHeight="1" x14ac:dyDescent="0.3">
      <c r="A21" s="1" t="s">
        <v>98</v>
      </c>
      <c r="B21" s="1"/>
    </row>
    <row r="22" spans="1:6" ht="13.05" customHeight="1" x14ac:dyDescent="0.3">
      <c r="A22" s="31" t="s">
        <v>891</v>
      </c>
      <c r="B22" s="31"/>
      <c r="C22" s="31"/>
      <c r="D22" s="31"/>
      <c r="E22" s="31"/>
      <c r="F22" s="31"/>
    </row>
  </sheetData>
  <mergeCells count="1">
    <mergeCell ref="A2:C2"/>
  </mergeCells>
  <hyperlinks>
    <hyperlink ref="A2:C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topLeftCell="A20" zoomScaleNormal="100" workbookViewId="0">
      <selection activeCell="A37" sqref="A37:A38"/>
    </sheetView>
  </sheetViews>
  <sheetFormatPr defaultColWidth="9.21875" defaultRowHeight="14.4" x14ac:dyDescent="0.3"/>
  <cols>
    <col min="1" max="1" width="61" style="2" customWidth="1"/>
    <col min="2" max="3" width="14.21875" style="2" customWidth="1"/>
    <col min="4" max="16384" width="9.21875" style="2"/>
  </cols>
  <sheetData>
    <row r="1" spans="1:4" s="32" customFormat="1" ht="13.05" customHeight="1" x14ac:dyDescent="0.3"/>
    <row r="2" spans="1:4" s="32" customFormat="1" ht="13.05" customHeight="1" x14ac:dyDescent="0.3">
      <c r="A2" s="579" t="s">
        <v>906</v>
      </c>
      <c r="B2" s="579"/>
      <c r="C2" s="579"/>
      <c r="D2" s="52"/>
    </row>
    <row r="3" spans="1:4" s="32" customFormat="1" ht="13.05" customHeight="1" x14ac:dyDescent="0.3"/>
    <row r="4" spans="1:4" s="32" customFormat="1" ht="13.05" customHeight="1" x14ac:dyDescent="0.3">
      <c r="A4" s="9"/>
      <c r="B4" s="176">
        <v>2018</v>
      </c>
      <c r="C4" s="11">
        <f>+B4+1</f>
        <v>2019</v>
      </c>
    </row>
    <row r="5" spans="1:4" s="32" customFormat="1" ht="13.05" customHeight="1" x14ac:dyDescent="0.3">
      <c r="A5" s="12" t="s">
        <v>911</v>
      </c>
      <c r="B5" s="13"/>
      <c r="C5" s="14"/>
    </row>
    <row r="6" spans="1:4" s="32" customFormat="1" ht="13.05" customHeight="1" x14ac:dyDescent="0.3">
      <c r="A6" s="15" t="s">
        <v>106</v>
      </c>
      <c r="B6" s="16">
        <v>8849.2968242000024</v>
      </c>
      <c r="C6" s="17">
        <v>7548.9052793235205</v>
      </c>
    </row>
    <row r="7" spans="1:4" s="32" customFormat="1" ht="13.05" customHeight="1" x14ac:dyDescent="0.3">
      <c r="A7" s="15" t="s">
        <v>107</v>
      </c>
      <c r="B7" s="16">
        <v>0</v>
      </c>
      <c r="C7" s="541" t="s">
        <v>909</v>
      </c>
    </row>
    <row r="8" spans="1:4" s="32" customFormat="1" ht="13.05" customHeight="1" x14ac:dyDescent="0.3">
      <c r="A8" s="15" t="s">
        <v>907</v>
      </c>
      <c r="B8" s="19" t="s">
        <v>116</v>
      </c>
      <c r="C8" s="18" t="s">
        <v>284</v>
      </c>
    </row>
    <row r="9" spans="1:4" s="32" customFormat="1" ht="13.05" customHeight="1" x14ac:dyDescent="0.3">
      <c r="A9" s="12" t="s">
        <v>912</v>
      </c>
      <c r="B9" s="20"/>
      <c r="C9" s="21"/>
    </row>
    <row r="10" spans="1:4" s="32" customFormat="1" ht="13.05" customHeight="1" x14ac:dyDescent="0.3">
      <c r="A10" s="15" t="s">
        <v>106</v>
      </c>
      <c r="B10" s="16">
        <v>1377.3184218399997</v>
      </c>
      <c r="C10" s="17">
        <v>1322.2609915900002</v>
      </c>
    </row>
    <row r="11" spans="1:4" s="32" customFormat="1" ht="13.05" customHeight="1" x14ac:dyDescent="0.3">
      <c r="A11" s="15" t="s">
        <v>107</v>
      </c>
      <c r="B11" s="16">
        <v>0</v>
      </c>
      <c r="C11" s="541" t="s">
        <v>735</v>
      </c>
    </row>
    <row r="12" spans="1:4" s="32" customFormat="1" ht="13.05" customHeight="1" x14ac:dyDescent="0.3">
      <c r="A12" s="15" t="s">
        <v>907</v>
      </c>
      <c r="B12" s="19" t="s">
        <v>164</v>
      </c>
      <c r="C12" s="18" t="s">
        <v>164</v>
      </c>
    </row>
    <row r="13" spans="1:4" s="32" customFormat="1" ht="13.05" customHeight="1" x14ac:dyDescent="0.3">
      <c r="A13" s="12" t="s">
        <v>913</v>
      </c>
      <c r="B13" s="22"/>
      <c r="C13" s="23"/>
    </row>
    <row r="14" spans="1:4" s="32" customFormat="1" ht="13.05" customHeight="1" x14ac:dyDescent="0.3">
      <c r="A14" s="15" t="s">
        <v>106</v>
      </c>
      <c r="B14" s="16">
        <v>7639.5754252200013</v>
      </c>
      <c r="C14" s="17">
        <v>7450.25590388</v>
      </c>
    </row>
    <row r="15" spans="1:4" s="32" customFormat="1" ht="13.05" customHeight="1" x14ac:dyDescent="0.3">
      <c r="A15" s="15" t="s">
        <v>107</v>
      </c>
      <c r="B15" s="16">
        <v>0</v>
      </c>
      <c r="C15" s="541" t="s">
        <v>203</v>
      </c>
    </row>
    <row r="16" spans="1:4" s="32" customFormat="1" ht="13.05" customHeight="1" x14ac:dyDescent="0.3">
      <c r="A16" s="15" t="s">
        <v>907</v>
      </c>
      <c r="B16" s="19" t="s">
        <v>284</v>
      </c>
      <c r="C16" s="18" t="s">
        <v>284</v>
      </c>
    </row>
    <row r="17" spans="1:3" s="32" customFormat="1" ht="13.05" customHeight="1" x14ac:dyDescent="0.3">
      <c r="A17" s="12" t="s">
        <v>914</v>
      </c>
      <c r="B17" s="22"/>
      <c r="C17" s="23"/>
    </row>
    <row r="18" spans="1:3" s="32" customFormat="1" ht="13.05" customHeight="1" x14ac:dyDescent="0.3">
      <c r="A18" s="15" t="s">
        <v>106</v>
      </c>
      <c r="B18" s="16">
        <v>6500.012929139999</v>
      </c>
      <c r="C18" s="17">
        <v>6636.3385273099993</v>
      </c>
    </row>
    <row r="19" spans="1:3" s="32" customFormat="1" ht="13.05" customHeight="1" x14ac:dyDescent="0.3">
      <c r="A19" s="15" t="s">
        <v>107</v>
      </c>
      <c r="B19" s="16">
        <v>0</v>
      </c>
      <c r="C19" s="18" t="s">
        <v>161</v>
      </c>
    </row>
    <row r="20" spans="1:3" s="32" customFormat="1" ht="13.05" customHeight="1" x14ac:dyDescent="0.3">
      <c r="A20" s="15" t="s">
        <v>907</v>
      </c>
      <c r="B20" s="19" t="s">
        <v>194</v>
      </c>
      <c r="C20" s="18" t="s">
        <v>787</v>
      </c>
    </row>
    <row r="21" spans="1:3" s="32" customFormat="1" ht="13.05" customHeight="1" x14ac:dyDescent="0.3">
      <c r="A21" s="12" t="s">
        <v>915</v>
      </c>
      <c r="B21" s="22"/>
      <c r="C21" s="23"/>
    </row>
    <row r="22" spans="1:3" s="32" customFormat="1" ht="13.05" customHeight="1" x14ac:dyDescent="0.3">
      <c r="A22" s="15" t="s">
        <v>106</v>
      </c>
      <c r="B22" s="16">
        <v>1887.9387761099999</v>
      </c>
      <c r="C22" s="17">
        <v>467.32622443999998</v>
      </c>
    </row>
    <row r="23" spans="1:3" s="32" customFormat="1" ht="13.05" customHeight="1" x14ac:dyDescent="0.3">
      <c r="A23" s="15" t="s">
        <v>107</v>
      </c>
      <c r="B23" s="16">
        <v>0</v>
      </c>
      <c r="C23" s="541" t="s">
        <v>910</v>
      </c>
    </row>
    <row r="24" spans="1:3" s="32" customFormat="1" ht="13.05" customHeight="1" x14ac:dyDescent="0.3">
      <c r="A24" s="15" t="s">
        <v>907</v>
      </c>
      <c r="B24" s="19" t="s">
        <v>159</v>
      </c>
      <c r="C24" s="18" t="s">
        <v>184</v>
      </c>
    </row>
    <row r="25" spans="1:3" s="32" customFormat="1" ht="13.05" customHeight="1" x14ac:dyDescent="0.3">
      <c r="A25" s="12" t="s">
        <v>916</v>
      </c>
      <c r="B25" s="22"/>
      <c r="C25" s="23"/>
    </row>
    <row r="26" spans="1:3" s="32" customFormat="1" ht="13.05" customHeight="1" x14ac:dyDescent="0.3">
      <c r="A26" s="15" t="s">
        <v>106</v>
      </c>
      <c r="B26" s="16">
        <v>172268.58430512995</v>
      </c>
      <c r="C26" s="17">
        <v>172044.43592493</v>
      </c>
    </row>
    <row r="27" spans="1:3" s="32" customFormat="1" ht="13.05" customHeight="1" x14ac:dyDescent="0.3">
      <c r="A27" s="15" t="s">
        <v>107</v>
      </c>
      <c r="B27" s="16">
        <v>0</v>
      </c>
      <c r="C27" s="541" t="s">
        <v>181</v>
      </c>
    </row>
    <row r="28" spans="1:3" s="32" customFormat="1" ht="13.05" customHeight="1" x14ac:dyDescent="0.3">
      <c r="A28" s="15" t="s">
        <v>907</v>
      </c>
      <c r="B28" s="19" t="s">
        <v>908</v>
      </c>
      <c r="C28" s="18" t="s">
        <v>165</v>
      </c>
    </row>
    <row r="29" spans="1:3" s="32" customFormat="1" ht="13.05" customHeight="1" x14ac:dyDescent="0.3">
      <c r="A29" s="12" t="s">
        <v>917</v>
      </c>
      <c r="B29" s="22"/>
      <c r="C29" s="23"/>
    </row>
    <row r="30" spans="1:3" s="32" customFormat="1" ht="13.05" customHeight="1" x14ac:dyDescent="0.3">
      <c r="A30" s="15" t="s">
        <v>106</v>
      </c>
      <c r="B30" s="16">
        <v>1989.5434082100001</v>
      </c>
      <c r="C30" s="17">
        <v>2296.2651308899999</v>
      </c>
    </row>
    <row r="31" spans="1:3" s="32" customFormat="1" ht="13.05" customHeight="1" x14ac:dyDescent="0.3">
      <c r="A31" s="15" t="s">
        <v>107</v>
      </c>
      <c r="B31" s="16">
        <v>0</v>
      </c>
      <c r="C31" s="18" t="s">
        <v>378</v>
      </c>
    </row>
    <row r="32" spans="1:3" s="32" customFormat="1" ht="13.05" customHeight="1" x14ac:dyDescent="0.3">
      <c r="A32" s="15" t="s">
        <v>907</v>
      </c>
      <c r="B32" s="19" t="s">
        <v>322</v>
      </c>
      <c r="C32" s="18" t="s">
        <v>158</v>
      </c>
    </row>
    <row r="33" spans="1:6" s="32" customFormat="1" ht="13.05" customHeight="1" x14ac:dyDescent="0.3">
      <c r="A33" s="24" t="s">
        <v>892</v>
      </c>
      <c r="B33" s="25">
        <v>200512.27008984995</v>
      </c>
      <c r="C33" s="26">
        <v>197765.78798236354</v>
      </c>
    </row>
    <row r="34" spans="1:6" s="32" customFormat="1" ht="13.05" customHeight="1" x14ac:dyDescent="0.3">
      <c r="A34" s="24" t="s">
        <v>893</v>
      </c>
      <c r="B34" s="25">
        <v>-12829.819173250571</v>
      </c>
      <c r="C34" s="26">
        <v>-8473</v>
      </c>
    </row>
    <row r="35" spans="1:6" s="32" customFormat="1" ht="13.05" customHeight="1" x14ac:dyDescent="0.3">
      <c r="A35" s="24" t="s">
        <v>894</v>
      </c>
      <c r="B35" s="25">
        <v>187682.45091659937</v>
      </c>
      <c r="C35" s="26">
        <v>189292.78798236354</v>
      </c>
    </row>
    <row r="36" spans="1:6" s="32" customFormat="1" ht="13.05" customHeight="1" x14ac:dyDescent="0.3">
      <c r="A36" s="27" t="s">
        <v>107</v>
      </c>
      <c r="B36" s="28">
        <v>0</v>
      </c>
      <c r="C36" s="29" t="s">
        <v>159</v>
      </c>
    </row>
    <row r="37" spans="1:6" ht="13.05" customHeight="1" x14ac:dyDescent="0.3">
      <c r="A37" s="1" t="s">
        <v>98</v>
      </c>
      <c r="B37" s="1"/>
    </row>
    <row r="38" spans="1:6" ht="13.05" customHeight="1" x14ac:dyDescent="0.3">
      <c r="A38" s="31" t="s">
        <v>891</v>
      </c>
      <c r="B38" s="31"/>
      <c r="C38" s="31"/>
      <c r="D38" s="31"/>
      <c r="E38" s="31"/>
      <c r="F38" s="31"/>
    </row>
  </sheetData>
  <mergeCells count="1">
    <mergeCell ref="A2:C2"/>
  </mergeCells>
  <hyperlinks>
    <hyperlink ref="A2:C2" location="Índice!A1" display="Tabela 32 - Composição dos empréstimos a clientes e imparidades, por contraparte, a 31 de dezembro de 2018"/>
  </hyperlinks>
  <pageMargins left="0.7" right="0.7" top="0.75" bottom="0.75" header="0.3" footer="0.3"/>
  <pageSetup paperSize="9" scale="98" orientation="portrait"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election activeCell="A28" sqref="A28"/>
    </sheetView>
  </sheetViews>
  <sheetFormatPr defaultColWidth="9.21875" defaultRowHeight="14.4" x14ac:dyDescent="0.3"/>
  <cols>
    <col min="1" max="1" width="57.21875" style="2" bestFit="1" customWidth="1"/>
    <col min="2" max="4" width="13.44140625" style="2" customWidth="1"/>
    <col min="5" max="5" width="18" style="2" bestFit="1" customWidth="1"/>
    <col min="6" max="16384" width="9.21875" style="2"/>
  </cols>
  <sheetData>
    <row r="1" spans="1:6" s="32" customFormat="1" ht="13.05" customHeight="1" x14ac:dyDescent="0.3"/>
    <row r="2" spans="1:6" s="32" customFormat="1" ht="13.05" customHeight="1" x14ac:dyDescent="0.3">
      <c r="A2" s="579" t="s">
        <v>919</v>
      </c>
      <c r="B2" s="579"/>
      <c r="C2" s="579"/>
      <c r="D2" s="579"/>
      <c r="E2" s="579"/>
      <c r="F2" s="52"/>
    </row>
    <row r="3" spans="1:6" s="32" customFormat="1" ht="13.05" customHeight="1" x14ac:dyDescent="0.3"/>
    <row r="4" spans="1:6" s="32" customFormat="1" ht="13.05" customHeight="1" x14ac:dyDescent="0.3">
      <c r="A4" s="9"/>
      <c r="B4" s="605" t="s">
        <v>39</v>
      </c>
      <c r="C4" s="605"/>
      <c r="D4" s="605">
        <v>2019</v>
      </c>
      <c r="E4" s="606"/>
    </row>
    <row r="5" spans="1:6" s="32" customFormat="1" ht="13.05" customHeight="1" x14ac:dyDescent="0.3">
      <c r="A5" s="124"/>
      <c r="B5" s="434" t="s">
        <v>920</v>
      </c>
      <c r="C5" s="434" t="s">
        <v>174</v>
      </c>
      <c r="D5" s="434" t="s">
        <v>920</v>
      </c>
      <c r="E5" s="435" t="s">
        <v>174</v>
      </c>
    </row>
    <row r="6" spans="1:6" s="32" customFormat="1" ht="13.05" customHeight="1" x14ac:dyDescent="0.3">
      <c r="A6" s="53" t="s">
        <v>921</v>
      </c>
      <c r="B6" s="54"/>
      <c r="C6" s="54"/>
      <c r="D6" s="54"/>
      <c r="E6" s="14"/>
    </row>
    <row r="7" spans="1:6" s="32" customFormat="1" ht="13.05" customHeight="1" x14ac:dyDescent="0.3">
      <c r="A7" s="55" t="s">
        <v>922</v>
      </c>
      <c r="B7" s="56">
        <v>1959.7758812446584</v>
      </c>
      <c r="C7" s="545" t="s">
        <v>89</v>
      </c>
      <c r="D7" s="56">
        <v>1837.9083632781046</v>
      </c>
      <c r="E7" s="542" t="s">
        <v>146</v>
      </c>
    </row>
    <row r="8" spans="1:6" s="32" customFormat="1" ht="13.05" customHeight="1" x14ac:dyDescent="0.3">
      <c r="A8" s="57" t="s">
        <v>923</v>
      </c>
      <c r="B8" s="58">
        <v>272.04343830827941</v>
      </c>
      <c r="C8" s="546" t="s">
        <v>114</v>
      </c>
      <c r="D8" s="58">
        <v>235.23221729534754</v>
      </c>
      <c r="E8" s="543" t="s">
        <v>114</v>
      </c>
    </row>
    <row r="9" spans="1:6" s="32" customFormat="1" ht="13.05" customHeight="1" x14ac:dyDescent="0.3">
      <c r="A9" s="57" t="s">
        <v>924</v>
      </c>
      <c r="B9" s="58">
        <v>11303.896113628887</v>
      </c>
      <c r="C9" s="546" t="s">
        <v>170</v>
      </c>
      <c r="D9" s="58">
        <v>11340.490320148836</v>
      </c>
      <c r="E9" s="543" t="s">
        <v>945</v>
      </c>
    </row>
    <row r="10" spans="1:6" s="32" customFormat="1" ht="13.05" customHeight="1" x14ac:dyDescent="0.3">
      <c r="A10" s="57" t="s">
        <v>925</v>
      </c>
      <c r="B10" s="58">
        <v>2562.8033045499997</v>
      </c>
      <c r="C10" s="546" t="s">
        <v>775</v>
      </c>
      <c r="D10" s="58">
        <v>2283.5168614986924</v>
      </c>
      <c r="E10" s="543" t="s">
        <v>787</v>
      </c>
    </row>
    <row r="11" spans="1:6" s="32" customFormat="1" ht="13.05" customHeight="1" x14ac:dyDescent="0.3">
      <c r="A11" s="57" t="s">
        <v>926</v>
      </c>
      <c r="B11" s="58">
        <v>1109.2370698744949</v>
      </c>
      <c r="C11" s="546" t="s">
        <v>144</v>
      </c>
      <c r="D11" s="58">
        <v>1020.3738769749265</v>
      </c>
      <c r="E11" s="543" t="s">
        <v>771</v>
      </c>
    </row>
    <row r="12" spans="1:6" s="32" customFormat="1" ht="13.05" customHeight="1" x14ac:dyDescent="0.3">
      <c r="A12" s="57" t="s">
        <v>927</v>
      </c>
      <c r="B12" s="58">
        <v>9249.7116568634628</v>
      </c>
      <c r="C12" s="546" t="s">
        <v>942</v>
      </c>
      <c r="D12" s="58">
        <v>7651.6833549927633</v>
      </c>
      <c r="E12" s="543" t="s">
        <v>946</v>
      </c>
    </row>
    <row r="13" spans="1:6" s="32" customFormat="1" ht="13.05" customHeight="1" x14ac:dyDescent="0.3">
      <c r="A13" s="57" t="s">
        <v>928</v>
      </c>
      <c r="B13" s="58">
        <v>9973.7190347507039</v>
      </c>
      <c r="C13" s="546" t="s">
        <v>943</v>
      </c>
      <c r="D13" s="58">
        <v>9507.644078487936</v>
      </c>
      <c r="E13" s="543" t="s">
        <v>947</v>
      </c>
    </row>
    <row r="14" spans="1:6" s="32" customFormat="1" ht="13.05" customHeight="1" x14ac:dyDescent="0.3">
      <c r="A14" s="57" t="s">
        <v>929</v>
      </c>
      <c r="B14" s="58">
        <v>4669.3674160530827</v>
      </c>
      <c r="C14" s="546" t="s">
        <v>768</v>
      </c>
      <c r="D14" s="58">
        <v>4253.4829499423822</v>
      </c>
      <c r="E14" s="543" t="s">
        <v>663</v>
      </c>
    </row>
    <row r="15" spans="1:6" s="32" customFormat="1" ht="13.05" customHeight="1" x14ac:dyDescent="0.3">
      <c r="A15" s="57" t="s">
        <v>930</v>
      </c>
      <c r="B15" s="58">
        <v>4575.2595943280394</v>
      </c>
      <c r="C15" s="546" t="s">
        <v>780</v>
      </c>
      <c r="D15" s="58">
        <v>4649.2614279342997</v>
      </c>
      <c r="E15" s="543" t="s">
        <v>802</v>
      </c>
    </row>
    <row r="16" spans="1:6" s="32" customFormat="1" ht="13.05" customHeight="1" x14ac:dyDescent="0.3">
      <c r="A16" s="57" t="s">
        <v>931</v>
      </c>
      <c r="B16" s="58">
        <v>963.28670801966507</v>
      </c>
      <c r="C16" s="546" t="s">
        <v>349</v>
      </c>
      <c r="D16" s="58">
        <v>830.32877504290832</v>
      </c>
      <c r="E16" s="543" t="s">
        <v>158</v>
      </c>
    </row>
    <row r="17" spans="1:8" s="32" customFormat="1" ht="13.05" customHeight="1" x14ac:dyDescent="0.3">
      <c r="A17" s="57" t="s">
        <v>932</v>
      </c>
      <c r="B17" s="58">
        <v>3260.3898962298244</v>
      </c>
      <c r="C17" s="546" t="s">
        <v>321</v>
      </c>
      <c r="D17" s="58">
        <v>2164.4385614780849</v>
      </c>
      <c r="E17" s="543" t="s">
        <v>194</v>
      </c>
    </row>
    <row r="18" spans="1:8" s="32" customFormat="1" ht="13.05" customHeight="1" x14ac:dyDescent="0.3">
      <c r="A18" s="57" t="s">
        <v>933</v>
      </c>
      <c r="B18" s="58">
        <v>8935.8925629198384</v>
      </c>
      <c r="C18" s="546" t="s">
        <v>944</v>
      </c>
      <c r="D18" s="58">
        <v>9046.6674708182127</v>
      </c>
      <c r="E18" s="543" t="s">
        <v>829</v>
      </c>
    </row>
    <row r="19" spans="1:8" s="32" customFormat="1" ht="13.05" customHeight="1" x14ac:dyDescent="0.3">
      <c r="A19" s="57" t="s">
        <v>934</v>
      </c>
      <c r="B19" s="58">
        <v>3905.8434562201401</v>
      </c>
      <c r="C19" s="546" t="s">
        <v>163</v>
      </c>
      <c r="D19" s="58">
        <v>3491.0520484024896</v>
      </c>
      <c r="E19" s="543" t="s">
        <v>168</v>
      </c>
    </row>
    <row r="20" spans="1:8" s="32" customFormat="1" ht="13.05" customHeight="1" x14ac:dyDescent="0.3">
      <c r="A20" s="57" t="s">
        <v>935</v>
      </c>
      <c r="B20" s="58">
        <v>1965.8956827217057</v>
      </c>
      <c r="C20" s="546" t="s">
        <v>89</v>
      </c>
      <c r="D20" s="58">
        <v>1885.2354603425131</v>
      </c>
      <c r="E20" s="543" t="s">
        <v>89</v>
      </c>
    </row>
    <row r="21" spans="1:8" s="32" customFormat="1" ht="13.05" customHeight="1" x14ac:dyDescent="0.3">
      <c r="A21" s="57" t="s">
        <v>936</v>
      </c>
      <c r="B21" s="58">
        <v>109.66249903727679</v>
      </c>
      <c r="C21" s="546" t="s">
        <v>184</v>
      </c>
      <c r="D21" s="58">
        <v>62.124330599096893</v>
      </c>
      <c r="E21" s="543" t="s">
        <v>180</v>
      </c>
    </row>
    <row r="22" spans="1:8" s="32" customFormat="1" ht="13.05" customHeight="1" x14ac:dyDescent="0.3">
      <c r="A22" s="57" t="s">
        <v>937</v>
      </c>
      <c r="B22" s="58">
        <v>394.21662812975603</v>
      </c>
      <c r="C22" s="546" t="s">
        <v>729</v>
      </c>
      <c r="D22" s="58">
        <v>367.52757502084512</v>
      </c>
      <c r="E22" s="543" t="s">
        <v>635</v>
      </c>
    </row>
    <row r="23" spans="1:8" s="32" customFormat="1" ht="13.05" customHeight="1" x14ac:dyDescent="0.3">
      <c r="A23" s="57" t="s">
        <v>938</v>
      </c>
      <c r="B23" s="58">
        <v>1283.3939703913477</v>
      </c>
      <c r="C23" s="546" t="s">
        <v>148</v>
      </c>
      <c r="D23" s="58">
        <v>1216.1282605650574</v>
      </c>
      <c r="E23" s="543" t="s">
        <v>148</v>
      </c>
    </row>
    <row r="24" spans="1:8" s="32" customFormat="1" ht="13.05" customHeight="1" x14ac:dyDescent="0.3">
      <c r="A24" s="57" t="s">
        <v>939</v>
      </c>
      <c r="B24" s="58">
        <v>766.13255520031669</v>
      </c>
      <c r="C24" s="546" t="s">
        <v>208</v>
      </c>
      <c r="D24" s="58">
        <v>731.16962787019952</v>
      </c>
      <c r="E24" s="543" t="s">
        <v>208</v>
      </c>
    </row>
    <row r="25" spans="1:8" s="32" customFormat="1" ht="13.05" customHeight="1" x14ac:dyDescent="0.3">
      <c r="A25" s="57" t="s">
        <v>940</v>
      </c>
      <c r="B25" s="59">
        <v>3816.7210252019427</v>
      </c>
      <c r="C25" s="547" t="s">
        <v>297</v>
      </c>
      <c r="D25" s="59">
        <v>4591.7118770878651</v>
      </c>
      <c r="E25" s="544" t="s">
        <v>269</v>
      </c>
    </row>
    <row r="26" spans="1:8" s="32" customFormat="1" ht="13.05" customHeight="1" x14ac:dyDescent="0.3">
      <c r="A26" s="432" t="s">
        <v>941</v>
      </c>
      <c r="B26" s="45">
        <v>71077.248493673425</v>
      </c>
      <c r="C26" s="60" t="s">
        <v>87</v>
      </c>
      <c r="D26" s="45">
        <v>67165.977437780559</v>
      </c>
      <c r="E26" s="61" t="s">
        <v>87</v>
      </c>
    </row>
    <row r="27" spans="1:8" ht="13.05" customHeight="1" x14ac:dyDescent="0.3">
      <c r="A27" s="1" t="s">
        <v>98</v>
      </c>
      <c r="B27" s="1"/>
      <c r="F27" s="1"/>
      <c r="G27" s="1"/>
      <c r="H27" s="1"/>
    </row>
    <row r="28" spans="1:8" ht="13.05" customHeight="1" x14ac:dyDescent="0.3">
      <c r="A28" s="31" t="s">
        <v>918</v>
      </c>
      <c r="B28" s="31"/>
      <c r="C28" s="31"/>
      <c r="D28" s="31"/>
      <c r="E28" s="31"/>
      <c r="F28" s="1"/>
      <c r="G28" s="1"/>
      <c r="H28" s="1"/>
    </row>
    <row r="31" spans="1:8" x14ac:dyDescent="0.3">
      <c r="A31" s="1"/>
      <c r="B31" s="1"/>
    </row>
    <row r="32" spans="1:8" x14ac:dyDescent="0.3">
      <c r="A32" s="573"/>
      <c r="B32" s="573"/>
      <c r="C32" s="573"/>
      <c r="D32" s="573"/>
      <c r="E32" s="573"/>
    </row>
  </sheetData>
  <mergeCells count="4">
    <mergeCell ref="A2:E2"/>
    <mergeCell ref="B4:C4"/>
    <mergeCell ref="D4:E4"/>
    <mergeCell ref="A32:E32"/>
  </mergeCells>
  <hyperlinks>
    <hyperlink ref="A2:E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workbookViewId="0">
      <selection activeCell="A9" sqref="A9:A10"/>
    </sheetView>
  </sheetViews>
  <sheetFormatPr defaultColWidth="9.21875" defaultRowHeight="14.4" x14ac:dyDescent="0.3"/>
  <cols>
    <col min="1" max="1" width="34.5546875" style="2" bestFit="1" customWidth="1"/>
    <col min="2" max="4" width="14.21875" style="2" customWidth="1"/>
    <col min="5" max="5" width="14.21875" style="2" bestFit="1" customWidth="1"/>
    <col min="6" max="9" width="14.21875" style="2" customWidth="1"/>
    <col min="10" max="16384" width="9.21875" style="2"/>
  </cols>
  <sheetData>
    <row r="1" spans="1:9" s="32" customFormat="1" ht="13.05" customHeight="1" x14ac:dyDescent="0.3"/>
    <row r="2" spans="1:9" s="32" customFormat="1" ht="13.05" customHeight="1" x14ac:dyDescent="0.3">
      <c r="A2" s="579" t="s">
        <v>948</v>
      </c>
      <c r="B2" s="579"/>
      <c r="C2" s="579"/>
      <c r="D2" s="579"/>
      <c r="E2" s="579"/>
      <c r="F2" s="579"/>
      <c r="G2" s="579"/>
      <c r="H2" s="579"/>
      <c r="I2" s="579"/>
    </row>
    <row r="3" spans="1:9" s="32" customFormat="1" ht="13.05" customHeight="1" x14ac:dyDescent="0.3"/>
    <row r="4" spans="1:9" s="32" customFormat="1" ht="13.05" customHeight="1" x14ac:dyDescent="0.3">
      <c r="A4" s="9"/>
      <c r="B4" s="607">
        <v>2018</v>
      </c>
      <c r="C4" s="608"/>
      <c r="D4" s="608"/>
      <c r="E4" s="609"/>
      <c r="F4" s="607">
        <v>2019</v>
      </c>
      <c r="G4" s="608"/>
      <c r="H4" s="608"/>
      <c r="I4" s="610"/>
    </row>
    <row r="5" spans="1:9" s="32" customFormat="1" ht="26.1" customHeight="1" x14ac:dyDescent="0.3">
      <c r="A5" s="436"/>
      <c r="B5" s="437" t="s">
        <v>1</v>
      </c>
      <c r="C5" s="437" t="s">
        <v>953</v>
      </c>
      <c r="D5" s="438" t="s">
        <v>889</v>
      </c>
      <c r="E5" s="438" t="s">
        <v>954</v>
      </c>
      <c r="F5" s="437" t="s">
        <v>1</v>
      </c>
      <c r="G5" s="437" t="s">
        <v>953</v>
      </c>
      <c r="H5" s="438" t="s">
        <v>889</v>
      </c>
      <c r="I5" s="438" t="s">
        <v>954</v>
      </c>
    </row>
    <row r="6" spans="1:9" s="32" customFormat="1" ht="13.05" customHeight="1" x14ac:dyDescent="0.3">
      <c r="A6" s="36" t="s">
        <v>951</v>
      </c>
      <c r="B6" s="439">
        <v>22109</v>
      </c>
      <c r="C6" s="439">
        <v>3483</v>
      </c>
      <c r="D6" s="439">
        <v>1764</v>
      </c>
      <c r="E6" s="439">
        <v>15054</v>
      </c>
      <c r="F6" s="439">
        <v>13577</v>
      </c>
      <c r="G6" s="439">
        <v>2196</v>
      </c>
      <c r="H6" s="439">
        <v>1208</v>
      </c>
      <c r="I6" s="439">
        <v>8977</v>
      </c>
    </row>
    <row r="7" spans="1:9" s="32" customFormat="1" ht="13.05" customHeight="1" x14ac:dyDescent="0.3">
      <c r="A7" s="36" t="s">
        <v>949</v>
      </c>
      <c r="B7" s="548" t="s">
        <v>302</v>
      </c>
      <c r="C7" s="548" t="s">
        <v>122</v>
      </c>
      <c r="D7" s="548" t="s">
        <v>955</v>
      </c>
      <c r="E7" s="548" t="s">
        <v>957</v>
      </c>
      <c r="F7" s="548" t="s">
        <v>364</v>
      </c>
      <c r="G7" s="548" t="s">
        <v>145</v>
      </c>
      <c r="H7" s="548" t="s">
        <v>805</v>
      </c>
      <c r="I7" s="548" t="s">
        <v>782</v>
      </c>
    </row>
    <row r="8" spans="1:9" s="32" customFormat="1" ht="13.05" customHeight="1" x14ac:dyDescent="0.3">
      <c r="A8" s="440" t="s">
        <v>950</v>
      </c>
      <c r="B8" s="549" t="s">
        <v>573</v>
      </c>
      <c r="C8" s="549" t="s">
        <v>952</v>
      </c>
      <c r="D8" s="549" t="s">
        <v>956</v>
      </c>
      <c r="E8" s="549" t="s">
        <v>271</v>
      </c>
      <c r="F8" s="549" t="s">
        <v>314</v>
      </c>
      <c r="G8" s="549" t="s">
        <v>83</v>
      </c>
      <c r="H8" s="549" t="s">
        <v>958</v>
      </c>
      <c r="I8" s="549" t="s">
        <v>959</v>
      </c>
    </row>
    <row r="9" spans="1:9" ht="13.05" customHeight="1" x14ac:dyDescent="0.3">
      <c r="A9" s="1" t="s">
        <v>98</v>
      </c>
      <c r="B9" s="1"/>
    </row>
    <row r="10" spans="1:9" ht="13.05" customHeight="1" x14ac:dyDescent="0.3">
      <c r="A10" s="1" t="s">
        <v>891</v>
      </c>
      <c r="B10" s="31"/>
      <c r="C10" s="31"/>
      <c r="D10" s="31"/>
      <c r="E10" s="31"/>
      <c r="F10" s="8"/>
    </row>
  </sheetData>
  <mergeCells count="3">
    <mergeCell ref="B4:E4"/>
    <mergeCell ref="F4:I4"/>
    <mergeCell ref="A2:I2"/>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58"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A2" sqref="A2:C2"/>
    </sheetView>
  </sheetViews>
  <sheetFormatPr defaultColWidth="9.21875" defaultRowHeight="14.4" x14ac:dyDescent="0.3"/>
  <cols>
    <col min="1" max="1" width="54.21875" style="2" customWidth="1"/>
    <col min="2" max="2" width="15.77734375" style="2" customWidth="1"/>
    <col min="3" max="3" width="14.21875" style="2" customWidth="1"/>
    <col min="4" max="16384" width="9.21875" style="2"/>
  </cols>
  <sheetData>
    <row r="1" spans="1:4" s="32" customFormat="1" ht="13.05" customHeight="1" x14ac:dyDescent="0.3"/>
    <row r="2" spans="1:4" s="32" customFormat="1" ht="13.05" customHeight="1" x14ac:dyDescent="0.3">
      <c r="A2" s="579" t="s">
        <v>960</v>
      </c>
      <c r="B2" s="579"/>
      <c r="C2" s="579"/>
      <c r="D2" s="52"/>
    </row>
    <row r="3" spans="1:4" s="32" customFormat="1" ht="13.05" customHeight="1" x14ac:dyDescent="0.3"/>
    <row r="4" spans="1:4" s="32" customFormat="1" ht="13.05" customHeight="1" x14ac:dyDescent="0.3">
      <c r="A4" s="9"/>
      <c r="B4" s="463">
        <v>2018</v>
      </c>
      <c r="C4" s="11">
        <f>+B4+1</f>
        <v>2019</v>
      </c>
    </row>
    <row r="5" spans="1:4" s="32" customFormat="1" ht="13.05" customHeight="1" x14ac:dyDescent="0.3">
      <c r="A5" s="12" t="s">
        <v>961</v>
      </c>
      <c r="B5" s="22"/>
      <c r="C5" s="23"/>
    </row>
    <row r="6" spans="1:4" s="32" customFormat="1" ht="13.05" customHeight="1" x14ac:dyDescent="0.3">
      <c r="A6" s="15" t="s">
        <v>106</v>
      </c>
      <c r="B6" s="16">
        <v>48756.033796579228</v>
      </c>
      <c r="C6" s="17">
        <v>52003.021593152807</v>
      </c>
    </row>
    <row r="7" spans="1:4" s="32" customFormat="1" ht="13.05" customHeight="1" x14ac:dyDescent="0.3">
      <c r="A7" s="15" t="s">
        <v>107</v>
      </c>
      <c r="B7" s="16">
        <v>0</v>
      </c>
      <c r="C7" s="18" t="s">
        <v>267</v>
      </c>
    </row>
    <row r="8" spans="1:4" s="32" customFormat="1" ht="13.05" customHeight="1" x14ac:dyDescent="0.3">
      <c r="A8" s="15" t="s">
        <v>963</v>
      </c>
      <c r="B8" s="19" t="s">
        <v>404</v>
      </c>
      <c r="C8" s="18" t="s">
        <v>355</v>
      </c>
    </row>
    <row r="9" spans="1:4" s="32" customFormat="1" ht="13.05" customHeight="1" x14ac:dyDescent="0.3">
      <c r="A9" s="12" t="s">
        <v>962</v>
      </c>
      <c r="B9" s="22"/>
      <c r="C9" s="23"/>
    </row>
    <row r="10" spans="1:4" s="32" customFormat="1" ht="13.05" customHeight="1" x14ac:dyDescent="0.3">
      <c r="A10" s="15" t="s">
        <v>106</v>
      </c>
      <c r="B10" s="16">
        <v>34642.074738098316</v>
      </c>
      <c r="C10" s="17">
        <v>32961.181611849068</v>
      </c>
    </row>
    <row r="11" spans="1:4" s="32" customFormat="1" ht="13.05" customHeight="1" x14ac:dyDescent="0.3">
      <c r="A11" s="15" t="s">
        <v>107</v>
      </c>
      <c r="B11" s="16">
        <v>0</v>
      </c>
      <c r="C11" s="541" t="s">
        <v>965</v>
      </c>
    </row>
    <row r="12" spans="1:4" s="32" customFormat="1" ht="13.05" customHeight="1" x14ac:dyDescent="0.3">
      <c r="A12" s="15" t="s">
        <v>963</v>
      </c>
      <c r="B12" s="19" t="s">
        <v>405</v>
      </c>
      <c r="C12" s="18" t="s">
        <v>356</v>
      </c>
    </row>
    <row r="13" spans="1:4" s="32" customFormat="1" ht="13.05" customHeight="1" x14ac:dyDescent="0.3">
      <c r="A13" s="464" t="s">
        <v>106</v>
      </c>
      <c r="B13" s="28">
        <v>83398.108534677536</v>
      </c>
      <c r="C13" s="465">
        <v>84964.203205001875</v>
      </c>
    </row>
    <row r="14" spans="1:4" s="32" customFormat="1" ht="13.05" customHeight="1" x14ac:dyDescent="0.3">
      <c r="A14" s="466" t="s">
        <v>107</v>
      </c>
      <c r="B14" s="28">
        <v>0</v>
      </c>
      <c r="C14" s="467" t="s">
        <v>213</v>
      </c>
    </row>
    <row r="15" spans="1:4" s="32" customFormat="1" ht="13.05" customHeight="1" x14ac:dyDescent="0.3">
      <c r="A15" s="468" t="s">
        <v>964</v>
      </c>
      <c r="B15" s="469" t="s">
        <v>367</v>
      </c>
      <c r="C15" s="42" t="s">
        <v>831</v>
      </c>
    </row>
    <row r="16" spans="1:4" ht="13.05" customHeight="1" x14ac:dyDescent="0.3">
      <c r="A16" s="1" t="s">
        <v>98</v>
      </c>
      <c r="B16" s="1"/>
    </row>
    <row r="17" spans="1:6" ht="13.05" customHeight="1" x14ac:dyDescent="0.3">
      <c r="A17" s="1" t="s">
        <v>891</v>
      </c>
      <c r="B17" s="31"/>
      <c r="C17" s="31"/>
      <c r="D17" s="31"/>
      <c r="E17" s="31"/>
      <c r="F17" s="31"/>
    </row>
    <row r="18" spans="1:6" ht="33" customHeight="1" x14ac:dyDescent="0.3">
      <c r="A18" s="3"/>
      <c r="B18" s="3"/>
      <c r="C18" s="3"/>
    </row>
  </sheetData>
  <mergeCells count="1">
    <mergeCell ref="A2:C2"/>
  </mergeCells>
  <hyperlinks>
    <hyperlink ref="A2:G2" location="Índice!A1" display="Tabela 31 - Composição e evolução do crédito bruto a clientes, por destinatário, a 31 de dezembro (2016-201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workbookViewId="0">
      <selection activeCell="A2" sqref="A2:C2"/>
    </sheetView>
  </sheetViews>
  <sheetFormatPr defaultColWidth="9.21875" defaultRowHeight="14.4" x14ac:dyDescent="0.3"/>
  <cols>
    <col min="1" max="1" width="54.21875" style="2" customWidth="1"/>
    <col min="2" max="2" width="15.77734375" style="2" customWidth="1"/>
    <col min="3" max="3" width="14.21875" style="2" customWidth="1"/>
    <col min="4" max="16384" width="9.21875" style="2"/>
  </cols>
  <sheetData>
    <row r="1" spans="1:4" s="32" customFormat="1" ht="13.05" customHeight="1" x14ac:dyDescent="0.3"/>
    <row r="2" spans="1:4" s="32" customFormat="1" ht="13.05" customHeight="1" x14ac:dyDescent="0.3">
      <c r="A2" s="579" t="s">
        <v>966</v>
      </c>
      <c r="B2" s="579"/>
      <c r="C2" s="579"/>
      <c r="D2" s="52"/>
    </row>
    <row r="3" spans="1:4" s="32" customFormat="1" ht="13.05" customHeight="1" x14ac:dyDescent="0.3"/>
    <row r="4" spans="1:4" s="32" customFormat="1" ht="13.05" customHeight="1" x14ac:dyDescent="0.3">
      <c r="A4" s="9"/>
      <c r="B4" s="463">
        <v>2018</v>
      </c>
      <c r="C4" s="11">
        <f>+B4+1</f>
        <v>2019</v>
      </c>
    </row>
    <row r="5" spans="1:4" s="32" customFormat="1" ht="13.05" customHeight="1" x14ac:dyDescent="0.3">
      <c r="A5" s="12" t="s">
        <v>1098</v>
      </c>
      <c r="B5" s="13"/>
      <c r="C5" s="14"/>
    </row>
    <row r="6" spans="1:4" s="32" customFormat="1" ht="13.05" customHeight="1" x14ac:dyDescent="0.3">
      <c r="A6" s="15" t="s">
        <v>106</v>
      </c>
      <c r="B6" s="16">
        <v>237.82771176999998</v>
      </c>
      <c r="C6" s="17">
        <v>279.69651388</v>
      </c>
    </row>
    <row r="7" spans="1:4" s="32" customFormat="1" ht="13.05" customHeight="1" x14ac:dyDescent="0.3">
      <c r="A7" s="15" t="s">
        <v>107</v>
      </c>
      <c r="B7" s="16">
        <v>0</v>
      </c>
      <c r="C7" s="18" t="s">
        <v>270</v>
      </c>
    </row>
    <row r="8" spans="1:4" s="32" customFormat="1" ht="13.05" customHeight="1" x14ac:dyDescent="0.3">
      <c r="A8" s="15" t="s">
        <v>967</v>
      </c>
      <c r="B8" s="19" t="s">
        <v>704</v>
      </c>
      <c r="C8" s="18" t="s">
        <v>208</v>
      </c>
    </row>
    <row r="9" spans="1:4" s="32" customFormat="1" ht="13.05" customHeight="1" x14ac:dyDescent="0.3">
      <c r="A9" s="12" t="s">
        <v>969</v>
      </c>
      <c r="B9" s="20"/>
      <c r="C9" s="21"/>
    </row>
    <row r="10" spans="1:4" s="32" customFormat="1" ht="13.05" customHeight="1" x14ac:dyDescent="0.3">
      <c r="A10" s="15" t="s">
        <v>106</v>
      </c>
      <c r="B10" s="16">
        <v>118.49966499999999</v>
      </c>
      <c r="C10" s="17">
        <v>99.247369000000006</v>
      </c>
    </row>
    <row r="11" spans="1:4" s="32" customFormat="1" ht="13.05" customHeight="1" x14ac:dyDescent="0.3">
      <c r="A11" s="15" t="s">
        <v>107</v>
      </c>
      <c r="B11" s="16">
        <v>0</v>
      </c>
      <c r="C11" s="541" t="s">
        <v>977</v>
      </c>
    </row>
    <row r="12" spans="1:4" s="32" customFormat="1" ht="13.05" customHeight="1" x14ac:dyDescent="0.3">
      <c r="A12" s="15" t="s">
        <v>967</v>
      </c>
      <c r="B12" s="19" t="s">
        <v>114</v>
      </c>
      <c r="C12" s="18" t="s">
        <v>114</v>
      </c>
    </row>
    <row r="13" spans="1:4" s="32" customFormat="1" ht="13.05" customHeight="1" x14ac:dyDescent="0.3">
      <c r="A13" s="12" t="s">
        <v>970</v>
      </c>
      <c r="B13" s="20"/>
      <c r="C13" s="21"/>
    </row>
    <row r="14" spans="1:4" s="32" customFormat="1" ht="13.05" customHeight="1" x14ac:dyDescent="0.3">
      <c r="A14" s="15" t="s">
        <v>106</v>
      </c>
      <c r="B14" s="16">
        <v>7112.2337985999984</v>
      </c>
      <c r="C14" s="17">
        <v>6686.5095228500004</v>
      </c>
    </row>
    <row r="15" spans="1:4" s="32" customFormat="1" ht="13.05" customHeight="1" x14ac:dyDescent="0.3">
      <c r="A15" s="15" t="s">
        <v>107</v>
      </c>
      <c r="B15" s="16">
        <v>0</v>
      </c>
      <c r="C15" s="541" t="s">
        <v>726</v>
      </c>
    </row>
    <row r="16" spans="1:4" s="32" customFormat="1" ht="13.05" customHeight="1" x14ac:dyDescent="0.3">
      <c r="A16" s="15" t="s">
        <v>967</v>
      </c>
      <c r="B16" s="19" t="s">
        <v>50</v>
      </c>
      <c r="C16" s="18" t="s">
        <v>974</v>
      </c>
    </row>
    <row r="17" spans="1:3" s="32" customFormat="1" ht="13.05" customHeight="1" x14ac:dyDescent="0.3">
      <c r="A17" s="12" t="s">
        <v>971</v>
      </c>
      <c r="B17" s="22"/>
      <c r="C17" s="23"/>
    </row>
    <row r="18" spans="1:3" s="32" customFormat="1" ht="13.05" customHeight="1" x14ac:dyDescent="0.3">
      <c r="A18" s="15" t="s">
        <v>106</v>
      </c>
      <c r="B18" s="16">
        <v>1367.89149754</v>
      </c>
      <c r="C18" s="17">
        <v>2110.8668191100001</v>
      </c>
    </row>
    <row r="19" spans="1:3" s="32" customFormat="1" ht="13.05" customHeight="1" x14ac:dyDescent="0.3">
      <c r="A19" s="15" t="s">
        <v>107</v>
      </c>
      <c r="B19" s="16">
        <v>0</v>
      </c>
      <c r="C19" s="18" t="s">
        <v>533</v>
      </c>
    </row>
    <row r="20" spans="1:3" s="32" customFormat="1" ht="13.05" customHeight="1" x14ac:dyDescent="0.3">
      <c r="A20" s="15" t="s">
        <v>967</v>
      </c>
      <c r="B20" s="19" t="s">
        <v>321</v>
      </c>
      <c r="C20" s="18" t="s">
        <v>804</v>
      </c>
    </row>
    <row r="21" spans="1:3" s="32" customFormat="1" ht="13.05" customHeight="1" x14ac:dyDescent="0.3">
      <c r="A21" s="12" t="s">
        <v>972</v>
      </c>
      <c r="B21" s="22"/>
      <c r="C21" s="23"/>
    </row>
    <row r="22" spans="1:3" s="32" customFormat="1" ht="13.05" customHeight="1" x14ac:dyDescent="0.3">
      <c r="A22" s="15" t="s">
        <v>106</v>
      </c>
      <c r="B22" s="16">
        <v>249.66184407000003</v>
      </c>
      <c r="C22" s="17">
        <v>329.32554188</v>
      </c>
    </row>
    <row r="23" spans="1:3" s="32" customFormat="1" ht="13.05" customHeight="1" x14ac:dyDescent="0.3">
      <c r="A23" s="15" t="s">
        <v>107</v>
      </c>
      <c r="B23" s="16">
        <v>0</v>
      </c>
      <c r="C23" s="18" t="s">
        <v>978</v>
      </c>
    </row>
    <row r="24" spans="1:3" s="32" customFormat="1" ht="13.05" customHeight="1" x14ac:dyDescent="0.3">
      <c r="A24" s="15" t="s">
        <v>967</v>
      </c>
      <c r="B24" s="19" t="s">
        <v>704</v>
      </c>
      <c r="C24" s="18" t="s">
        <v>231</v>
      </c>
    </row>
    <row r="25" spans="1:3" s="32" customFormat="1" ht="13.05" customHeight="1" x14ac:dyDescent="0.3">
      <c r="A25" s="12" t="s">
        <v>973</v>
      </c>
      <c r="B25" s="22"/>
      <c r="C25" s="23"/>
    </row>
    <row r="26" spans="1:3" s="32" customFormat="1" ht="13.05" customHeight="1" x14ac:dyDescent="0.3">
      <c r="A26" s="15" t="s">
        <v>106</v>
      </c>
      <c r="B26" s="16">
        <v>7910.6442857000011</v>
      </c>
      <c r="C26" s="17">
        <v>6905.6144418899994</v>
      </c>
    </row>
    <row r="27" spans="1:3" s="32" customFormat="1" ht="13.05" customHeight="1" x14ac:dyDescent="0.3">
      <c r="A27" s="15" t="s">
        <v>107</v>
      </c>
      <c r="B27" s="16">
        <v>0</v>
      </c>
      <c r="C27" s="541" t="s">
        <v>979</v>
      </c>
    </row>
    <row r="28" spans="1:3" s="32" customFormat="1" ht="13.05" customHeight="1" x14ac:dyDescent="0.3">
      <c r="A28" s="15" t="s">
        <v>967</v>
      </c>
      <c r="B28" s="19" t="s">
        <v>974</v>
      </c>
      <c r="C28" s="18" t="s">
        <v>567</v>
      </c>
    </row>
    <row r="29" spans="1:3" s="32" customFormat="1" ht="13.05" customHeight="1" x14ac:dyDescent="0.3">
      <c r="A29" s="12" t="s">
        <v>856</v>
      </c>
      <c r="B29" s="22"/>
      <c r="C29" s="23"/>
    </row>
    <row r="30" spans="1:3" s="32" customFormat="1" ht="13.05" customHeight="1" x14ac:dyDescent="0.3">
      <c r="A30" s="15" t="s">
        <v>106</v>
      </c>
      <c r="B30" s="16">
        <v>6752.8092270200013</v>
      </c>
      <c r="C30" s="17">
        <v>7155.9124833999995</v>
      </c>
    </row>
    <row r="31" spans="1:3" s="32" customFormat="1" ht="13.05" customHeight="1" x14ac:dyDescent="0.3">
      <c r="A31" s="15" t="s">
        <v>107</v>
      </c>
      <c r="B31" s="16">
        <v>0</v>
      </c>
      <c r="C31" s="18" t="s">
        <v>388</v>
      </c>
    </row>
    <row r="32" spans="1:3" s="32" customFormat="1" ht="13.05" customHeight="1" x14ac:dyDescent="0.3">
      <c r="A32" s="15" t="s">
        <v>967</v>
      </c>
      <c r="B32" s="19" t="s">
        <v>975</v>
      </c>
      <c r="C32" s="18" t="s">
        <v>980</v>
      </c>
    </row>
    <row r="33" spans="1:6" s="32" customFormat="1" ht="13.05" customHeight="1" x14ac:dyDescent="0.3">
      <c r="A33" s="12" t="s">
        <v>968</v>
      </c>
      <c r="B33" s="22"/>
      <c r="C33" s="23"/>
    </row>
    <row r="34" spans="1:6" s="32" customFormat="1" ht="13.05" customHeight="1" x14ac:dyDescent="0.3">
      <c r="A34" s="15" t="s">
        <v>106</v>
      </c>
      <c r="B34" s="16">
        <v>5813.9980116999996</v>
      </c>
      <c r="C34" s="17">
        <v>1350.3535727999999</v>
      </c>
    </row>
    <row r="35" spans="1:6" s="32" customFormat="1" ht="13.05" customHeight="1" x14ac:dyDescent="0.3">
      <c r="A35" s="15" t="s">
        <v>107</v>
      </c>
      <c r="B35" s="16">
        <v>0</v>
      </c>
      <c r="C35" s="541" t="s">
        <v>981</v>
      </c>
    </row>
    <row r="36" spans="1:6" s="32" customFormat="1" ht="13.05" customHeight="1" x14ac:dyDescent="0.3">
      <c r="A36" s="15" t="s">
        <v>967</v>
      </c>
      <c r="B36" s="19" t="s">
        <v>976</v>
      </c>
      <c r="C36" s="18" t="s">
        <v>297</v>
      </c>
    </row>
    <row r="37" spans="1:6" s="32" customFormat="1" ht="13.05" customHeight="1" x14ac:dyDescent="0.3">
      <c r="A37" s="24" t="s">
        <v>106</v>
      </c>
      <c r="B37" s="25">
        <v>29563.566041400001</v>
      </c>
      <c r="C37" s="26">
        <v>24917.52626481</v>
      </c>
    </row>
    <row r="38" spans="1:6" s="32" customFormat="1" ht="13.05" customHeight="1" x14ac:dyDescent="0.3">
      <c r="A38" s="27" t="s">
        <v>107</v>
      </c>
      <c r="B38" s="28">
        <v>0</v>
      </c>
      <c r="C38" s="550" t="s">
        <v>865</v>
      </c>
    </row>
    <row r="39" spans="1:6" ht="13.05" customHeight="1" x14ac:dyDescent="0.3">
      <c r="A39" s="1" t="s">
        <v>98</v>
      </c>
      <c r="B39" s="1"/>
    </row>
    <row r="40" spans="1:6" ht="13.05" customHeight="1" x14ac:dyDescent="0.3">
      <c r="A40" s="1" t="s">
        <v>891</v>
      </c>
      <c r="B40" s="31"/>
      <c r="C40" s="31"/>
      <c r="D40" s="31"/>
      <c r="E40" s="31"/>
      <c r="F40" s="31"/>
    </row>
    <row r="41" spans="1:6" ht="33" customHeight="1" x14ac:dyDescent="0.3">
      <c r="A41" s="3"/>
      <c r="B41" s="3"/>
      <c r="C41" s="3"/>
    </row>
  </sheetData>
  <mergeCells count="1">
    <mergeCell ref="A2:C2"/>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27"/>
  <sheetViews>
    <sheetView showGridLines="0" zoomScaleNormal="100" workbookViewId="0">
      <selection activeCell="A3" sqref="A3"/>
    </sheetView>
  </sheetViews>
  <sheetFormatPr defaultColWidth="9.21875" defaultRowHeight="14.4" x14ac:dyDescent="0.3"/>
  <cols>
    <col min="1" max="1" width="26.21875" style="2" customWidth="1"/>
    <col min="2" max="6" width="10.77734375" style="2" customWidth="1"/>
    <col min="7" max="16384" width="9.21875" style="2"/>
  </cols>
  <sheetData>
    <row r="1" spans="1:8" s="32" customFormat="1" ht="13.05" customHeight="1" x14ac:dyDescent="0.3"/>
    <row r="2" spans="1:8" s="32" customFormat="1" ht="13.05" customHeight="1" x14ac:dyDescent="0.3">
      <c r="A2" s="579" t="s">
        <v>111</v>
      </c>
      <c r="B2" s="579"/>
      <c r="C2" s="579"/>
      <c r="D2" s="579"/>
      <c r="E2" s="579"/>
      <c r="F2" s="579"/>
      <c r="G2" s="52"/>
    </row>
    <row r="3" spans="1:8" s="32" customFormat="1" ht="13.05" customHeight="1" x14ac:dyDescent="0.3"/>
    <row r="4" spans="1:8" s="32" customFormat="1" ht="13.05" customHeight="1" x14ac:dyDescent="0.3">
      <c r="A4" s="219"/>
      <c r="B4" s="259">
        <v>2016</v>
      </c>
      <c r="C4" s="259">
        <v>2017</v>
      </c>
      <c r="D4" s="259">
        <v>2018</v>
      </c>
      <c r="E4" s="259">
        <v>2019</v>
      </c>
      <c r="F4" s="123" t="s">
        <v>104</v>
      </c>
    </row>
    <row r="5" spans="1:8" s="32" customFormat="1" ht="13.05" customHeight="1" x14ac:dyDescent="0.3">
      <c r="A5" s="226" t="s">
        <v>105</v>
      </c>
      <c r="B5" s="260"/>
      <c r="C5" s="260"/>
      <c r="D5" s="260"/>
      <c r="E5" s="260"/>
      <c r="F5" s="261"/>
    </row>
    <row r="6" spans="1:8" s="32" customFormat="1" ht="13.05" customHeight="1" x14ac:dyDescent="0.3">
      <c r="A6" s="262" t="s">
        <v>106</v>
      </c>
      <c r="B6" s="263">
        <v>330281.02500000002</v>
      </c>
      <c r="C6" s="263">
        <v>327843.68199999997</v>
      </c>
      <c r="D6" s="263">
        <v>329187.50327910384</v>
      </c>
      <c r="E6" s="263">
        <v>330502.714622</v>
      </c>
      <c r="F6" s="264" t="s">
        <v>0</v>
      </c>
    </row>
    <row r="7" spans="1:8" s="32" customFormat="1" ht="13.05" customHeight="1" x14ac:dyDescent="0.3">
      <c r="A7" s="262" t="s">
        <v>107</v>
      </c>
      <c r="B7" s="265" t="s">
        <v>0</v>
      </c>
      <c r="C7" s="476" t="s">
        <v>113</v>
      </c>
      <c r="D7" s="266" t="s">
        <v>114</v>
      </c>
      <c r="E7" s="266" t="s">
        <v>114</v>
      </c>
      <c r="F7" s="267" t="s">
        <v>115</v>
      </c>
      <c r="H7" s="268"/>
    </row>
    <row r="8" spans="1:8" s="32" customFormat="1" ht="13.05" customHeight="1" x14ac:dyDescent="0.3">
      <c r="A8" s="226" t="s">
        <v>108</v>
      </c>
      <c r="B8" s="269"/>
      <c r="C8" s="269"/>
      <c r="D8" s="269"/>
      <c r="E8" s="269"/>
      <c r="F8" s="270"/>
      <c r="H8" s="268"/>
    </row>
    <row r="9" spans="1:8" s="32" customFormat="1" ht="13.05" customHeight="1" x14ac:dyDescent="0.3">
      <c r="A9" s="262" t="s">
        <v>106</v>
      </c>
      <c r="B9" s="263">
        <v>186489.81099999999</v>
      </c>
      <c r="C9" s="263">
        <v>193028.78699999998</v>
      </c>
      <c r="D9" s="263">
        <v>198119.429</v>
      </c>
      <c r="E9" s="263">
        <v>202409.128</v>
      </c>
      <c r="F9" s="264" t="s">
        <v>0</v>
      </c>
    </row>
    <row r="10" spans="1:8" s="32" customFormat="1" ht="13.05" customHeight="1" x14ac:dyDescent="0.3">
      <c r="A10" s="262" t="s">
        <v>107</v>
      </c>
      <c r="B10" s="265" t="s">
        <v>0</v>
      </c>
      <c r="C10" s="266" t="s">
        <v>117</v>
      </c>
      <c r="D10" s="266" t="s">
        <v>118</v>
      </c>
      <c r="E10" s="266" t="s">
        <v>119</v>
      </c>
      <c r="F10" s="267" t="s">
        <v>89</v>
      </c>
      <c r="H10" s="268"/>
    </row>
    <row r="11" spans="1:8" s="32" customFormat="1" ht="13.05" customHeight="1" x14ac:dyDescent="0.3">
      <c r="A11" s="226" t="s">
        <v>109</v>
      </c>
      <c r="B11" s="269"/>
      <c r="C11" s="269"/>
      <c r="D11" s="269"/>
      <c r="E11" s="269"/>
      <c r="F11" s="270"/>
      <c r="H11" s="268"/>
    </row>
    <row r="12" spans="1:8" s="32" customFormat="1" ht="13.05" customHeight="1" x14ac:dyDescent="0.3">
      <c r="A12" s="262" t="s">
        <v>106</v>
      </c>
      <c r="B12" s="263">
        <v>186489.9</v>
      </c>
      <c r="C12" s="263">
        <v>195947.2</v>
      </c>
      <c r="D12" s="263">
        <v>204304.8</v>
      </c>
      <c r="E12" s="263">
        <v>212320.6</v>
      </c>
      <c r="F12" s="264" t="s">
        <v>0</v>
      </c>
    </row>
    <row r="13" spans="1:8" s="32" customFormat="1" ht="13.05" customHeight="1" x14ac:dyDescent="0.3">
      <c r="A13" s="262" t="s">
        <v>107</v>
      </c>
      <c r="B13" s="265" t="s">
        <v>0</v>
      </c>
      <c r="C13" s="266" t="s">
        <v>120</v>
      </c>
      <c r="D13" s="266" t="s">
        <v>121</v>
      </c>
      <c r="E13" s="266" t="s">
        <v>122</v>
      </c>
      <c r="F13" s="267" t="s">
        <v>116</v>
      </c>
      <c r="H13" s="268"/>
    </row>
    <row r="14" spans="1:8" s="32" customFormat="1" ht="13.05" customHeight="1" x14ac:dyDescent="0.3">
      <c r="A14" s="227" t="s">
        <v>110</v>
      </c>
      <c r="B14" s="474" t="s">
        <v>123</v>
      </c>
      <c r="C14" s="474" t="s">
        <v>124</v>
      </c>
      <c r="D14" s="474" t="s">
        <v>125</v>
      </c>
      <c r="E14" s="474" t="s">
        <v>126</v>
      </c>
      <c r="F14" s="91" t="s">
        <v>127</v>
      </c>
    </row>
    <row r="15" spans="1:8" x14ac:dyDescent="0.3">
      <c r="A15" s="1" t="s">
        <v>128</v>
      </c>
    </row>
    <row r="16" spans="1:8" ht="14.55" customHeight="1" x14ac:dyDescent="0.3">
      <c r="A16" s="573" t="s">
        <v>97</v>
      </c>
      <c r="B16" s="573"/>
      <c r="C16" s="573"/>
      <c r="D16" s="573"/>
      <c r="E16" s="573"/>
    </row>
    <row r="17" spans="1:5" x14ac:dyDescent="0.3">
      <c r="A17" s="573"/>
      <c r="B17" s="573"/>
      <c r="C17" s="573"/>
      <c r="D17" s="573"/>
      <c r="E17" s="573"/>
    </row>
    <row r="27" spans="1:5" x14ac:dyDescent="0.3">
      <c r="D27" s="1"/>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tabSelected="1" workbookViewId="0">
      <selection activeCell="F18" sqref="F18"/>
    </sheetView>
  </sheetViews>
  <sheetFormatPr defaultColWidth="9.21875" defaultRowHeight="14.4" x14ac:dyDescent="0.3"/>
  <cols>
    <col min="1" max="1" width="69.44140625" style="2" customWidth="1"/>
    <col min="2" max="3" width="14.21875" style="2" bestFit="1" customWidth="1"/>
    <col min="4" max="16384" width="9.21875" style="2"/>
  </cols>
  <sheetData>
    <row r="1" spans="1:11" s="32" customFormat="1" ht="13.05" customHeight="1" x14ac:dyDescent="0.3"/>
    <row r="2" spans="1:11" s="32" customFormat="1" ht="13.05" customHeight="1" x14ac:dyDescent="0.3">
      <c r="A2" s="579" t="s">
        <v>982</v>
      </c>
      <c r="B2" s="579"/>
      <c r="C2" s="579"/>
    </row>
    <row r="3" spans="1:11" s="32" customFormat="1" ht="13.05" customHeight="1" x14ac:dyDescent="0.3"/>
    <row r="4" spans="1:11" s="32" customFormat="1" ht="13.05" customHeight="1" x14ac:dyDescent="0.3">
      <c r="A4" s="9"/>
      <c r="B4" s="176">
        <v>2018</v>
      </c>
      <c r="C4" s="11">
        <f>+B4+1</f>
        <v>2019</v>
      </c>
    </row>
    <row r="5" spans="1:11" s="32" customFormat="1" ht="13.05" customHeight="1" x14ac:dyDescent="0.3">
      <c r="A5" s="12" t="s">
        <v>983</v>
      </c>
      <c r="B5" s="13"/>
      <c r="C5" s="14"/>
      <c r="E5" s="33"/>
      <c r="F5" s="48"/>
      <c r="G5" s="33"/>
      <c r="H5" s="33"/>
      <c r="I5" s="33"/>
      <c r="J5" s="33"/>
      <c r="K5" s="33"/>
    </row>
    <row r="6" spans="1:11" s="32" customFormat="1" ht="13.05" customHeight="1" x14ac:dyDescent="0.3">
      <c r="A6" s="15" t="s">
        <v>106</v>
      </c>
      <c r="B6" s="16">
        <v>6936.3817683999996</v>
      </c>
      <c r="C6" s="17">
        <v>6543.7532175699998</v>
      </c>
      <c r="E6" s="33"/>
      <c r="F6" s="48"/>
      <c r="G6" s="33"/>
      <c r="H6" s="33"/>
      <c r="I6" s="33"/>
      <c r="J6" s="33"/>
      <c r="K6" s="33"/>
    </row>
    <row r="7" spans="1:11" s="32" customFormat="1" ht="13.05" customHeight="1" x14ac:dyDescent="0.3">
      <c r="A7" s="15" t="s">
        <v>107</v>
      </c>
      <c r="B7" s="16">
        <v>0</v>
      </c>
      <c r="C7" s="541" t="s">
        <v>166</v>
      </c>
      <c r="E7" s="33"/>
      <c r="F7" s="48"/>
      <c r="G7" s="33"/>
      <c r="H7" s="33"/>
      <c r="I7" s="33"/>
      <c r="J7" s="33"/>
      <c r="K7" s="33"/>
    </row>
    <row r="8" spans="1:11" s="32" customFormat="1" ht="13.05" customHeight="1" x14ac:dyDescent="0.3">
      <c r="A8" s="15" t="s">
        <v>131</v>
      </c>
      <c r="B8" s="19" t="s">
        <v>161</v>
      </c>
      <c r="C8" s="18" t="s">
        <v>94</v>
      </c>
      <c r="E8" s="33"/>
      <c r="F8" s="48"/>
      <c r="G8" s="33"/>
      <c r="H8" s="33"/>
      <c r="I8" s="33"/>
      <c r="J8" s="33"/>
      <c r="K8" s="33"/>
    </row>
    <row r="9" spans="1:11" s="32" customFormat="1" ht="13.05" customHeight="1" x14ac:dyDescent="0.3">
      <c r="A9" s="12" t="s">
        <v>984</v>
      </c>
      <c r="B9" s="20"/>
      <c r="C9" s="21"/>
      <c r="E9" s="33"/>
      <c r="F9" s="48"/>
      <c r="G9" s="33"/>
      <c r="H9" s="33"/>
      <c r="I9" s="33"/>
      <c r="J9" s="33"/>
      <c r="K9" s="33"/>
    </row>
    <row r="10" spans="1:11" s="32" customFormat="1" ht="13.05" customHeight="1" x14ac:dyDescent="0.3">
      <c r="A10" s="15" t="s">
        <v>106</v>
      </c>
      <c r="B10" s="16">
        <v>285576.27055309998</v>
      </c>
      <c r="C10" s="17">
        <v>286273.19714969996</v>
      </c>
      <c r="E10" s="33"/>
      <c r="F10" s="48"/>
      <c r="G10" s="33"/>
      <c r="H10" s="33"/>
      <c r="I10" s="33"/>
      <c r="J10" s="33"/>
      <c r="K10" s="33"/>
    </row>
    <row r="11" spans="1:11" s="32" customFormat="1" ht="13.05" customHeight="1" x14ac:dyDescent="0.3">
      <c r="A11" s="15" t="s">
        <v>107</v>
      </c>
      <c r="B11" s="16">
        <v>0</v>
      </c>
      <c r="C11" s="18" t="s">
        <v>184</v>
      </c>
      <c r="E11" s="33"/>
      <c r="F11" s="48"/>
      <c r="G11" s="33"/>
      <c r="H11" s="33"/>
      <c r="I11" s="33"/>
      <c r="J11" s="33"/>
      <c r="K11" s="33"/>
    </row>
    <row r="12" spans="1:11" s="32" customFormat="1" ht="13.05" customHeight="1" x14ac:dyDescent="0.3">
      <c r="A12" s="15" t="s">
        <v>131</v>
      </c>
      <c r="B12" s="19" t="s">
        <v>989</v>
      </c>
      <c r="C12" s="18" t="s">
        <v>991</v>
      </c>
      <c r="E12" s="33"/>
      <c r="F12" s="48"/>
      <c r="G12" s="33"/>
      <c r="H12" s="33"/>
      <c r="I12" s="33"/>
      <c r="J12" s="33"/>
      <c r="K12" s="33"/>
    </row>
    <row r="13" spans="1:11" s="32" customFormat="1" ht="13.05" customHeight="1" x14ac:dyDescent="0.3">
      <c r="A13" s="12" t="s">
        <v>985</v>
      </c>
      <c r="B13" s="22"/>
      <c r="C13" s="23"/>
      <c r="E13" s="33"/>
      <c r="F13" s="48"/>
      <c r="G13" s="33"/>
      <c r="H13" s="33"/>
      <c r="I13" s="33"/>
      <c r="J13" s="33"/>
      <c r="K13" s="33"/>
    </row>
    <row r="14" spans="1:11" s="32" customFormat="1" ht="13.05" customHeight="1" x14ac:dyDescent="0.3">
      <c r="A14" s="15" t="s">
        <v>106</v>
      </c>
      <c r="B14" s="16">
        <v>8210.6265314200009</v>
      </c>
      <c r="C14" s="17">
        <v>8151.8961695144499</v>
      </c>
      <c r="E14" s="33"/>
      <c r="F14" s="48"/>
      <c r="G14" s="33"/>
      <c r="H14" s="33"/>
      <c r="I14" s="33"/>
      <c r="J14" s="33"/>
      <c r="K14" s="33"/>
    </row>
    <row r="15" spans="1:11" s="32" customFormat="1" ht="13.05" customHeight="1" x14ac:dyDescent="0.3">
      <c r="A15" s="15" t="s">
        <v>107</v>
      </c>
      <c r="B15" s="16">
        <v>0</v>
      </c>
      <c r="C15" s="541" t="s">
        <v>113</v>
      </c>
      <c r="E15" s="33"/>
      <c r="F15" s="48"/>
      <c r="G15" s="33"/>
      <c r="H15" s="33"/>
      <c r="I15" s="33"/>
      <c r="J15" s="33"/>
      <c r="K15" s="33"/>
    </row>
    <row r="16" spans="1:11" s="32" customFormat="1" ht="13.05" customHeight="1" x14ac:dyDescent="0.3">
      <c r="A16" s="15" t="s">
        <v>131</v>
      </c>
      <c r="B16" s="19" t="s">
        <v>195</v>
      </c>
      <c r="C16" s="18" t="s">
        <v>195</v>
      </c>
      <c r="E16" s="33"/>
      <c r="F16" s="48"/>
      <c r="G16" s="33"/>
      <c r="H16" s="33"/>
      <c r="I16" s="33"/>
      <c r="J16" s="33"/>
      <c r="K16" s="33"/>
    </row>
    <row r="17" spans="1:11" s="32" customFormat="1" ht="13.05" customHeight="1" x14ac:dyDescent="0.3">
      <c r="A17" s="24" t="s">
        <v>987</v>
      </c>
      <c r="B17" s="49">
        <v>300723.27885291999</v>
      </c>
      <c r="C17" s="50">
        <v>300967.84653678443</v>
      </c>
      <c r="E17" s="33"/>
      <c r="F17" s="48"/>
      <c r="G17" s="33"/>
      <c r="H17" s="33"/>
      <c r="I17" s="33"/>
      <c r="J17" s="33"/>
      <c r="K17" s="33"/>
    </row>
    <row r="18" spans="1:11" s="32" customFormat="1" ht="13.05" customHeight="1" x14ac:dyDescent="0.3">
      <c r="A18" s="24" t="s">
        <v>107</v>
      </c>
      <c r="B18" s="16">
        <v>0</v>
      </c>
      <c r="C18" s="18" t="s">
        <v>180</v>
      </c>
      <c r="E18" s="33"/>
      <c r="F18" s="48"/>
      <c r="G18" s="33"/>
      <c r="H18" s="33"/>
      <c r="I18" s="33"/>
      <c r="J18" s="33"/>
      <c r="K18" s="33"/>
    </row>
    <row r="19" spans="1:11" s="32" customFormat="1" ht="13.05" customHeight="1" x14ac:dyDescent="0.3">
      <c r="A19" s="24" t="s">
        <v>131</v>
      </c>
      <c r="B19" s="19" t="s">
        <v>990</v>
      </c>
      <c r="C19" s="18" t="s">
        <v>992</v>
      </c>
      <c r="E19" s="33"/>
      <c r="F19" s="48"/>
      <c r="G19" s="33"/>
      <c r="H19" s="33"/>
      <c r="I19" s="33"/>
      <c r="J19" s="33"/>
      <c r="K19" s="33"/>
    </row>
    <row r="20" spans="1:11" s="32" customFormat="1" ht="13.05" customHeight="1" x14ac:dyDescent="0.3">
      <c r="A20" s="12" t="s">
        <v>986</v>
      </c>
      <c r="B20" s="22"/>
      <c r="C20" s="23"/>
      <c r="E20" s="33"/>
      <c r="F20" s="48"/>
      <c r="G20" s="33"/>
      <c r="H20" s="33"/>
      <c r="I20" s="33"/>
      <c r="J20" s="33"/>
      <c r="K20" s="33"/>
    </row>
    <row r="21" spans="1:11" s="32" customFormat="1" ht="13.05" customHeight="1" x14ac:dyDescent="0.3">
      <c r="A21" s="15" t="s">
        <v>106</v>
      </c>
      <c r="B21" s="16">
        <v>28464.223579112499</v>
      </c>
      <c r="C21" s="17">
        <v>29534.868481241214</v>
      </c>
      <c r="E21" s="33"/>
      <c r="F21" s="48"/>
      <c r="G21" s="33"/>
      <c r="H21" s="33"/>
      <c r="I21" s="33"/>
      <c r="J21" s="33"/>
      <c r="K21" s="33"/>
    </row>
    <row r="22" spans="1:11" s="32" customFormat="1" ht="13.05" customHeight="1" x14ac:dyDescent="0.3">
      <c r="A22" s="15" t="s">
        <v>107</v>
      </c>
      <c r="B22" s="16">
        <v>0</v>
      </c>
      <c r="C22" s="18" t="s">
        <v>284</v>
      </c>
      <c r="E22" s="33"/>
      <c r="F22" s="48"/>
      <c r="G22" s="33"/>
      <c r="H22" s="33"/>
      <c r="I22" s="33"/>
      <c r="J22" s="33"/>
      <c r="K22" s="33"/>
    </row>
    <row r="23" spans="1:11" s="32" customFormat="1" ht="13.05" customHeight="1" x14ac:dyDescent="0.3">
      <c r="A23" s="15" t="s">
        <v>131</v>
      </c>
      <c r="B23" s="41" t="s">
        <v>805</v>
      </c>
      <c r="C23" s="29" t="s">
        <v>354</v>
      </c>
      <c r="E23" s="33"/>
      <c r="F23" s="48"/>
      <c r="G23" s="33"/>
      <c r="H23" s="33"/>
      <c r="I23" s="33"/>
      <c r="J23" s="33"/>
      <c r="K23" s="33"/>
    </row>
    <row r="24" spans="1:11" s="32" customFormat="1" ht="13.05" customHeight="1" x14ac:dyDescent="0.3">
      <c r="A24" s="51" t="s">
        <v>988</v>
      </c>
      <c r="B24" s="45">
        <v>329187.50243203249</v>
      </c>
      <c r="C24" s="46">
        <v>330502.71501802566</v>
      </c>
      <c r="E24" s="33"/>
      <c r="F24" s="48"/>
      <c r="G24" s="33"/>
      <c r="H24" s="33"/>
      <c r="I24" s="33"/>
      <c r="J24" s="33"/>
      <c r="K24" s="33"/>
    </row>
    <row r="25" spans="1:11" ht="13.05" customHeight="1" x14ac:dyDescent="0.3">
      <c r="A25" s="1" t="s">
        <v>98</v>
      </c>
    </row>
    <row r="26" spans="1:11" ht="13.05" customHeight="1" x14ac:dyDescent="0.3">
      <c r="A26" s="1" t="s">
        <v>891</v>
      </c>
      <c r="B26" s="31"/>
      <c r="C26" s="31"/>
      <c r="D26" s="31"/>
      <c r="E26" s="31"/>
    </row>
  </sheetData>
  <mergeCells count="1">
    <mergeCell ref="A2:C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8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election activeCell="A15" sqref="A15:A16"/>
    </sheetView>
  </sheetViews>
  <sheetFormatPr defaultColWidth="9.21875" defaultRowHeight="13.8" x14ac:dyDescent="0.3"/>
  <cols>
    <col min="1" max="1" width="41.21875" style="32" bestFit="1" customWidth="1"/>
    <col min="2" max="7" width="15.44140625" style="32" customWidth="1"/>
    <col min="8" max="16384" width="9.21875" style="32"/>
  </cols>
  <sheetData>
    <row r="1" spans="1:11" ht="13.05" customHeight="1" x14ac:dyDescent="0.3"/>
    <row r="2" spans="1:11" ht="13.05" customHeight="1" x14ac:dyDescent="0.3">
      <c r="A2" s="579" t="s">
        <v>1002</v>
      </c>
      <c r="B2" s="579"/>
      <c r="C2" s="579"/>
      <c r="D2" s="579"/>
      <c r="E2" s="579"/>
      <c r="F2" s="579"/>
      <c r="G2" s="579"/>
    </row>
    <row r="3" spans="1:11" ht="13.05" customHeight="1" x14ac:dyDescent="0.3"/>
    <row r="4" spans="1:11" ht="13.05" customHeight="1" x14ac:dyDescent="0.3">
      <c r="A4" s="441"/>
      <c r="B4" s="601">
        <v>2018</v>
      </c>
      <c r="C4" s="602"/>
      <c r="D4" s="603"/>
      <c r="E4" s="604">
        <v>2019</v>
      </c>
      <c r="F4" s="604"/>
      <c r="G4" s="604"/>
      <c r="I4" s="33"/>
    </row>
    <row r="5" spans="1:11" ht="55.2" x14ac:dyDescent="0.3">
      <c r="A5" s="34"/>
      <c r="B5" s="433" t="s">
        <v>983</v>
      </c>
      <c r="C5" s="433" t="s">
        <v>984</v>
      </c>
      <c r="D5" s="433" t="s">
        <v>1</v>
      </c>
      <c r="E5" s="433" t="s">
        <v>983</v>
      </c>
      <c r="F5" s="433" t="s">
        <v>984</v>
      </c>
      <c r="G5" s="35" t="s">
        <v>1</v>
      </c>
      <c r="H5" s="33"/>
      <c r="I5" s="33"/>
      <c r="J5" s="33"/>
      <c r="K5" s="33"/>
    </row>
    <row r="6" spans="1:11" ht="13.05" customHeight="1" x14ac:dyDescent="0.3">
      <c r="A6" s="36" t="s">
        <v>868</v>
      </c>
      <c r="B6" s="37">
        <v>3277.6343622999998</v>
      </c>
      <c r="C6" s="16">
        <v>0</v>
      </c>
      <c r="D6" s="17">
        <v>3277.6343622999998</v>
      </c>
      <c r="E6" s="16">
        <v>3242.4639950400001</v>
      </c>
      <c r="F6" s="16">
        <v>0</v>
      </c>
      <c r="G6" s="17">
        <v>3242.4639950400001</v>
      </c>
    </row>
    <row r="7" spans="1:11" ht="13.05" customHeight="1" x14ac:dyDescent="0.3">
      <c r="A7" s="36" t="s">
        <v>174</v>
      </c>
      <c r="B7" s="38" t="s">
        <v>296</v>
      </c>
      <c r="C7" s="16">
        <v>0</v>
      </c>
      <c r="D7" s="39" t="s">
        <v>997</v>
      </c>
      <c r="E7" s="19" t="s">
        <v>522</v>
      </c>
      <c r="F7" s="16">
        <v>0</v>
      </c>
      <c r="G7" s="39" t="s">
        <v>208</v>
      </c>
    </row>
    <row r="8" spans="1:11" ht="13.05" customHeight="1" x14ac:dyDescent="0.3">
      <c r="A8" s="36" t="s">
        <v>993</v>
      </c>
      <c r="B8" s="37">
        <v>2598.1455815300001</v>
      </c>
      <c r="C8" s="16">
        <v>257170.24364964</v>
      </c>
      <c r="D8" s="17">
        <v>259768.38923117</v>
      </c>
      <c r="E8" s="16">
        <v>1720.1350975299999</v>
      </c>
      <c r="F8" s="16">
        <v>261897.45011588</v>
      </c>
      <c r="G8" s="17">
        <v>263617.58521340997</v>
      </c>
    </row>
    <row r="9" spans="1:11" ht="13.05" customHeight="1" x14ac:dyDescent="0.3">
      <c r="A9" s="36" t="s">
        <v>174</v>
      </c>
      <c r="B9" s="38" t="s">
        <v>996</v>
      </c>
      <c r="C9" s="19" t="s">
        <v>1001</v>
      </c>
      <c r="D9" s="39" t="s">
        <v>998</v>
      </c>
      <c r="E9" s="19" t="s">
        <v>999</v>
      </c>
      <c r="F9" s="19" t="s">
        <v>1000</v>
      </c>
      <c r="G9" s="39" t="s">
        <v>1001</v>
      </c>
    </row>
    <row r="10" spans="1:11" ht="13.05" customHeight="1" x14ac:dyDescent="0.3">
      <c r="A10" s="36" t="s">
        <v>994</v>
      </c>
      <c r="B10" s="37">
        <v>1026.65392447</v>
      </c>
      <c r="C10" s="16">
        <v>14250.450442679998</v>
      </c>
      <c r="D10" s="17">
        <v>15277.104367149997</v>
      </c>
      <c r="E10" s="16">
        <v>1488.7366173099999</v>
      </c>
      <c r="F10" s="16">
        <v>13556.282634789999</v>
      </c>
      <c r="G10" s="17">
        <v>15045.019252099999</v>
      </c>
    </row>
    <row r="11" spans="1:11" ht="13.05" customHeight="1" x14ac:dyDescent="0.3">
      <c r="A11" s="36" t="s">
        <v>174</v>
      </c>
      <c r="B11" s="38" t="s">
        <v>795</v>
      </c>
      <c r="C11" s="19" t="s">
        <v>147</v>
      </c>
      <c r="D11" s="39" t="s">
        <v>168</v>
      </c>
      <c r="E11" s="19" t="s">
        <v>975</v>
      </c>
      <c r="F11" s="19" t="s">
        <v>776</v>
      </c>
      <c r="G11" s="39" t="s">
        <v>168</v>
      </c>
    </row>
    <row r="12" spans="1:11" ht="13.05" customHeight="1" x14ac:dyDescent="0.3">
      <c r="A12" s="36" t="s">
        <v>995</v>
      </c>
      <c r="B12" s="37">
        <v>33.947900100000005</v>
      </c>
      <c r="C12" s="16">
        <v>14155.576460779999</v>
      </c>
      <c r="D12" s="17">
        <v>14189.524360879999</v>
      </c>
      <c r="E12" s="16">
        <v>92.417507690000008</v>
      </c>
      <c r="F12" s="16">
        <v>10819.464399030001</v>
      </c>
      <c r="G12" s="17">
        <v>10911.88190672</v>
      </c>
    </row>
    <row r="13" spans="1:11" ht="13.05" customHeight="1" x14ac:dyDescent="0.3">
      <c r="A13" s="36" t="s">
        <v>174</v>
      </c>
      <c r="B13" s="40" t="s">
        <v>635</v>
      </c>
      <c r="C13" s="41" t="s">
        <v>147</v>
      </c>
      <c r="D13" s="42" t="s">
        <v>92</v>
      </c>
      <c r="E13" s="41" t="s">
        <v>349</v>
      </c>
      <c r="F13" s="41" t="s">
        <v>284</v>
      </c>
      <c r="G13" s="42" t="s">
        <v>350</v>
      </c>
    </row>
    <row r="14" spans="1:11" ht="13.05" customHeight="1" x14ac:dyDescent="0.3">
      <c r="A14" s="43" t="s">
        <v>1</v>
      </c>
      <c r="B14" s="44">
        <v>6936.3817683999996</v>
      </c>
      <c r="C14" s="45">
        <v>285576.27055309998</v>
      </c>
      <c r="D14" s="46">
        <v>292512.65232150001</v>
      </c>
      <c r="E14" s="45">
        <v>6543.7532175699998</v>
      </c>
      <c r="F14" s="45">
        <v>286273.19714970002</v>
      </c>
      <c r="G14" s="46">
        <v>292816.95036727004</v>
      </c>
    </row>
    <row r="15" spans="1:11" ht="13.05" customHeight="1" x14ac:dyDescent="0.3">
      <c r="A15" s="1" t="s">
        <v>98</v>
      </c>
    </row>
    <row r="16" spans="1:11" ht="13.05" customHeight="1" x14ac:dyDescent="0.3">
      <c r="A16" s="1" t="s">
        <v>891</v>
      </c>
      <c r="B16" s="31"/>
      <c r="C16" s="31"/>
      <c r="D16" s="31"/>
      <c r="E16" s="31"/>
    </row>
  </sheetData>
  <mergeCells count="3">
    <mergeCell ref="A2:G2"/>
    <mergeCell ref="B4:D4"/>
    <mergeCell ref="E4:G4"/>
  </mergeCells>
  <hyperlinks>
    <hyperlink ref="A2:B2" location="Índice!A1" display="Tabela 29 - Composição e evolução da estrutura do ativo agregado, a 31 de dezembro (2014-2017)"/>
  </hyperlinks>
  <pageMargins left="0.7" right="0.7" top="0.75" bottom="0.75" header="0.3" footer="0.3"/>
  <pageSetup paperSize="9" orientation="portrait"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workbookViewId="0">
      <selection activeCell="A23" sqref="A23:A24"/>
    </sheetView>
  </sheetViews>
  <sheetFormatPr defaultColWidth="9.21875" defaultRowHeight="14.4" x14ac:dyDescent="0.3"/>
  <cols>
    <col min="1" max="1" width="54.21875" style="2" customWidth="1"/>
    <col min="2" max="2" width="15.77734375" style="2" customWidth="1"/>
    <col min="3" max="3" width="14.21875" style="2" customWidth="1"/>
    <col min="4" max="16384" width="9.21875" style="2"/>
  </cols>
  <sheetData>
    <row r="1" spans="1:4" s="32" customFormat="1" ht="13.05" customHeight="1" x14ac:dyDescent="0.3"/>
    <row r="2" spans="1:4" s="32" customFormat="1" ht="13.05" customHeight="1" x14ac:dyDescent="0.3">
      <c r="A2" s="579" t="s">
        <v>1012</v>
      </c>
      <c r="B2" s="579"/>
      <c r="C2" s="579"/>
      <c r="D2" s="52"/>
    </row>
    <row r="3" spans="1:4" s="32" customFormat="1" ht="13.05" customHeight="1" x14ac:dyDescent="0.3"/>
    <row r="4" spans="1:4" s="32" customFormat="1" ht="13.05" customHeight="1" x14ac:dyDescent="0.3">
      <c r="A4" s="9"/>
      <c r="B4" s="176">
        <v>2018</v>
      </c>
      <c r="C4" s="11">
        <f>+B4+1</f>
        <v>2019</v>
      </c>
    </row>
    <row r="5" spans="1:4" s="32" customFormat="1" ht="13.05" customHeight="1" x14ac:dyDescent="0.3">
      <c r="A5" s="12" t="s">
        <v>885</v>
      </c>
      <c r="B5" s="13"/>
      <c r="C5" s="14"/>
    </row>
    <row r="6" spans="1:4" s="32" customFormat="1" ht="13.05" customHeight="1" x14ac:dyDescent="0.3">
      <c r="A6" s="15" t="s">
        <v>106</v>
      </c>
      <c r="B6" s="16">
        <v>19214</v>
      </c>
      <c r="C6" s="17">
        <v>16998.23439795</v>
      </c>
    </row>
    <row r="7" spans="1:4" s="32" customFormat="1" ht="13.05" customHeight="1" x14ac:dyDescent="0.3">
      <c r="A7" s="15" t="s">
        <v>107</v>
      </c>
      <c r="B7" s="16">
        <v>0</v>
      </c>
      <c r="C7" s="541" t="s">
        <v>1009</v>
      </c>
    </row>
    <row r="8" spans="1:4" s="32" customFormat="1" ht="13.05" customHeight="1" x14ac:dyDescent="0.3">
      <c r="A8" s="15" t="s">
        <v>1005</v>
      </c>
      <c r="B8" s="19" t="s">
        <v>811</v>
      </c>
      <c r="C8" s="18" t="s">
        <v>780</v>
      </c>
    </row>
    <row r="9" spans="1:4" s="32" customFormat="1" ht="13.05" customHeight="1" x14ac:dyDescent="0.3">
      <c r="A9" s="12" t="s">
        <v>1003</v>
      </c>
      <c r="B9" s="20"/>
      <c r="C9" s="21"/>
    </row>
    <row r="10" spans="1:4" s="32" customFormat="1" ht="13.05" customHeight="1" x14ac:dyDescent="0.3">
      <c r="A10" s="15" t="s">
        <v>106</v>
      </c>
      <c r="B10" s="16">
        <v>33092</v>
      </c>
      <c r="C10" s="17">
        <v>31199.543482139998</v>
      </c>
    </row>
    <row r="11" spans="1:4" s="32" customFormat="1" ht="13.05" customHeight="1" x14ac:dyDescent="0.3">
      <c r="A11" s="15" t="s">
        <v>107</v>
      </c>
      <c r="B11" s="16">
        <v>0</v>
      </c>
      <c r="C11" s="541" t="s">
        <v>166</v>
      </c>
    </row>
    <row r="12" spans="1:4" s="32" customFormat="1" ht="13.05" customHeight="1" x14ac:dyDescent="0.3">
      <c r="A12" s="15" t="s">
        <v>1005</v>
      </c>
      <c r="B12" s="19" t="s">
        <v>360</v>
      </c>
      <c r="C12" s="18" t="s">
        <v>1010</v>
      </c>
    </row>
    <row r="13" spans="1:4" s="32" customFormat="1" ht="13.05" customHeight="1" x14ac:dyDescent="0.3">
      <c r="A13" s="12" t="s">
        <v>887</v>
      </c>
      <c r="B13" s="22"/>
      <c r="C13" s="23"/>
    </row>
    <row r="14" spans="1:4" s="32" customFormat="1" ht="13.05" customHeight="1" x14ac:dyDescent="0.3">
      <c r="A14" s="15" t="s">
        <v>106</v>
      </c>
      <c r="B14" s="16">
        <v>66077</v>
      </c>
      <c r="C14" s="17">
        <v>68483.895124029994</v>
      </c>
    </row>
    <row r="15" spans="1:4" s="32" customFormat="1" ht="13.05" customHeight="1" x14ac:dyDescent="0.3">
      <c r="A15" s="15" t="s">
        <v>107</v>
      </c>
      <c r="B15" s="16">
        <v>0</v>
      </c>
      <c r="C15" s="18" t="s">
        <v>775</v>
      </c>
    </row>
    <row r="16" spans="1:4" s="32" customFormat="1" ht="13.05" customHeight="1" x14ac:dyDescent="0.3">
      <c r="A16" s="15" t="s">
        <v>1005</v>
      </c>
      <c r="B16" s="19" t="s">
        <v>1007</v>
      </c>
      <c r="C16" s="18" t="s">
        <v>952</v>
      </c>
    </row>
    <row r="17" spans="1:6" s="32" customFormat="1" ht="13.05" customHeight="1" x14ac:dyDescent="0.3">
      <c r="A17" s="12" t="s">
        <v>1004</v>
      </c>
      <c r="B17" s="22"/>
      <c r="C17" s="23"/>
    </row>
    <row r="18" spans="1:6" s="32" customFormat="1" ht="13.05" customHeight="1" x14ac:dyDescent="0.3">
      <c r="A18" s="15" t="s">
        <v>106</v>
      </c>
      <c r="B18" s="16">
        <v>141385</v>
      </c>
      <c r="C18" s="17">
        <v>146935.91220922998</v>
      </c>
    </row>
    <row r="19" spans="1:6" s="32" customFormat="1" ht="13.05" customHeight="1" x14ac:dyDescent="0.3">
      <c r="A19" s="15" t="s">
        <v>107</v>
      </c>
      <c r="B19" s="16">
        <v>0</v>
      </c>
      <c r="C19" s="18" t="s">
        <v>122</v>
      </c>
    </row>
    <row r="20" spans="1:6" s="32" customFormat="1" ht="13.05" customHeight="1" x14ac:dyDescent="0.3">
      <c r="A20" s="15" t="s">
        <v>1005</v>
      </c>
      <c r="B20" s="19" t="s">
        <v>1008</v>
      </c>
      <c r="C20" s="18" t="s">
        <v>1011</v>
      </c>
    </row>
    <row r="21" spans="1:6" s="32" customFormat="1" ht="13.05" customHeight="1" x14ac:dyDescent="0.3">
      <c r="A21" s="24" t="s">
        <v>1006</v>
      </c>
      <c r="B21" s="25">
        <v>259768</v>
      </c>
      <c r="C21" s="26">
        <v>263617.58521334996</v>
      </c>
    </row>
    <row r="22" spans="1:6" s="32" customFormat="1" ht="13.05" customHeight="1" x14ac:dyDescent="0.3">
      <c r="A22" s="27" t="s">
        <v>107</v>
      </c>
      <c r="B22" s="28">
        <v>0</v>
      </c>
      <c r="C22" s="29" t="s">
        <v>771</v>
      </c>
    </row>
    <row r="23" spans="1:6" ht="13.05" customHeight="1" x14ac:dyDescent="0.3">
      <c r="A23" s="1" t="s">
        <v>98</v>
      </c>
      <c r="B23" s="1"/>
    </row>
    <row r="24" spans="1:6" ht="13.05" customHeight="1" x14ac:dyDescent="0.3">
      <c r="A24" s="1" t="s">
        <v>891</v>
      </c>
      <c r="B24" s="31"/>
      <c r="C24" s="31"/>
      <c r="D24" s="31"/>
      <c r="E24" s="31"/>
      <c r="F24" s="31"/>
    </row>
    <row r="25" spans="1:6" ht="33" customHeight="1" x14ac:dyDescent="0.3">
      <c r="A25" s="3"/>
      <c r="B25" s="471"/>
      <c r="C25" s="471"/>
      <c r="D25" s="7"/>
    </row>
  </sheetData>
  <mergeCells count="1">
    <mergeCell ref="A2:C2"/>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5" sqref="A15:A16"/>
    </sheetView>
  </sheetViews>
  <sheetFormatPr defaultColWidth="9.21875" defaultRowHeight="14.4" x14ac:dyDescent="0.3"/>
  <cols>
    <col min="1" max="1" width="54.21875" style="2" customWidth="1"/>
    <col min="2" max="2" width="15.77734375" style="2" customWidth="1"/>
    <col min="3" max="3" width="14.21875" style="2" customWidth="1"/>
    <col min="4" max="16384" width="9.21875" style="2"/>
  </cols>
  <sheetData>
    <row r="1" spans="1:6" s="32" customFormat="1" ht="13.05" customHeight="1" x14ac:dyDescent="0.3"/>
    <row r="2" spans="1:6" s="32" customFormat="1" ht="13.05" customHeight="1" x14ac:dyDescent="0.3">
      <c r="A2" s="579" t="s">
        <v>1013</v>
      </c>
      <c r="B2" s="579"/>
      <c r="C2" s="579"/>
      <c r="D2" s="52"/>
    </row>
    <row r="3" spans="1:6" s="32" customFormat="1" ht="13.05" customHeight="1" x14ac:dyDescent="0.3"/>
    <row r="4" spans="1:6" s="32" customFormat="1" ht="13.05" customHeight="1" x14ac:dyDescent="0.3">
      <c r="A4" s="9"/>
      <c r="B4" s="470">
        <v>2018</v>
      </c>
      <c r="C4" s="11">
        <f>+B4+1</f>
        <v>2019</v>
      </c>
    </row>
    <row r="5" spans="1:6" s="32" customFormat="1" ht="13.05" customHeight="1" x14ac:dyDescent="0.3">
      <c r="A5" s="12" t="s">
        <v>887</v>
      </c>
      <c r="B5" s="22"/>
      <c r="C5" s="23"/>
    </row>
    <row r="6" spans="1:6" s="32" customFormat="1" ht="13.05" customHeight="1" x14ac:dyDescent="0.3">
      <c r="A6" s="15" t="s">
        <v>106</v>
      </c>
      <c r="B6" s="16">
        <v>66077</v>
      </c>
      <c r="C6" s="17">
        <v>68483.895124029994</v>
      </c>
    </row>
    <row r="7" spans="1:6" s="32" customFormat="1" ht="13.05" customHeight="1" x14ac:dyDescent="0.3">
      <c r="A7" s="15" t="s">
        <v>107</v>
      </c>
      <c r="B7" s="16">
        <v>0</v>
      </c>
      <c r="C7" s="18" t="s">
        <v>775</v>
      </c>
    </row>
    <row r="8" spans="1:6" s="32" customFormat="1" ht="13.05" customHeight="1" x14ac:dyDescent="0.3">
      <c r="A8" s="15" t="s">
        <v>1016</v>
      </c>
      <c r="B8" s="19" t="s">
        <v>978</v>
      </c>
      <c r="C8" s="18" t="s">
        <v>1017</v>
      </c>
      <c r="D8" s="338"/>
      <c r="E8" s="338"/>
    </row>
    <row r="9" spans="1:6" s="32" customFormat="1" ht="13.05" customHeight="1" x14ac:dyDescent="0.3">
      <c r="A9" s="12" t="s">
        <v>36</v>
      </c>
      <c r="B9" s="22"/>
      <c r="C9" s="23"/>
    </row>
    <row r="10" spans="1:6" s="32" customFormat="1" ht="13.05" customHeight="1" x14ac:dyDescent="0.3">
      <c r="A10" s="15" t="s">
        <v>106</v>
      </c>
      <c r="B10" s="16">
        <v>141385</v>
      </c>
      <c r="C10" s="17">
        <v>146935.91220922998</v>
      </c>
    </row>
    <row r="11" spans="1:6" s="32" customFormat="1" ht="13.05" customHeight="1" x14ac:dyDescent="0.3">
      <c r="A11" s="15" t="s">
        <v>107</v>
      </c>
      <c r="B11" s="16">
        <v>0</v>
      </c>
      <c r="C11" s="18" t="s">
        <v>122</v>
      </c>
    </row>
    <row r="12" spans="1:6" s="32" customFormat="1" ht="13.05" customHeight="1" x14ac:dyDescent="0.3">
      <c r="A12" s="15" t="s">
        <v>1016</v>
      </c>
      <c r="B12" s="19" t="s">
        <v>1014</v>
      </c>
      <c r="C12" s="18" t="s">
        <v>139</v>
      </c>
    </row>
    <row r="13" spans="1:6" s="32" customFormat="1" ht="13.05" customHeight="1" x14ac:dyDescent="0.3">
      <c r="A13" s="24" t="s">
        <v>1015</v>
      </c>
      <c r="B13" s="25">
        <f>+B10+B6</f>
        <v>207462</v>
      </c>
      <c r="C13" s="26">
        <f>+C10+C6</f>
        <v>215419.80733325996</v>
      </c>
    </row>
    <row r="14" spans="1:6" s="32" customFormat="1" ht="13.05" customHeight="1" x14ac:dyDescent="0.3">
      <c r="A14" s="27" t="s">
        <v>107</v>
      </c>
      <c r="B14" s="28">
        <v>0</v>
      </c>
      <c r="C14" s="29" t="s">
        <v>284</v>
      </c>
    </row>
    <row r="15" spans="1:6" ht="13.05" customHeight="1" x14ac:dyDescent="0.3">
      <c r="A15" s="1" t="s">
        <v>98</v>
      </c>
      <c r="B15" s="1"/>
    </row>
    <row r="16" spans="1:6" ht="13.05" customHeight="1" x14ac:dyDescent="0.3">
      <c r="A16" s="1" t="s">
        <v>891</v>
      </c>
      <c r="B16" s="31"/>
      <c r="C16" s="31"/>
      <c r="D16" s="31"/>
      <c r="E16" s="31"/>
      <c r="F16" s="31"/>
    </row>
    <row r="17" spans="1:4" ht="33" customHeight="1" x14ac:dyDescent="0.3">
      <c r="A17" s="3"/>
      <c r="B17" s="471"/>
      <c r="C17" s="471"/>
      <c r="D17" s="7"/>
    </row>
  </sheetData>
  <mergeCells count="1">
    <mergeCell ref="A2:C2"/>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A18" sqref="A18:A19"/>
    </sheetView>
  </sheetViews>
  <sheetFormatPr defaultColWidth="9.21875" defaultRowHeight="14.4" x14ac:dyDescent="0.3"/>
  <cols>
    <col min="1" max="1" width="50.77734375" style="2" customWidth="1"/>
    <col min="2" max="3" width="14.21875" style="2" customWidth="1"/>
    <col min="4" max="16384" width="9.21875" style="2"/>
  </cols>
  <sheetData>
    <row r="1" spans="1:4" s="32" customFormat="1" ht="13.05" customHeight="1" x14ac:dyDescent="0.3"/>
    <row r="2" spans="1:4" s="32" customFormat="1" ht="13.05" customHeight="1" x14ac:dyDescent="0.3">
      <c r="A2" s="579" t="s">
        <v>1018</v>
      </c>
      <c r="B2" s="579"/>
      <c r="C2" s="579"/>
      <c r="D2" s="52"/>
    </row>
    <row r="3" spans="1:4" s="32" customFormat="1" ht="13.05" customHeight="1" x14ac:dyDescent="0.3"/>
    <row r="4" spans="1:4" s="32" customFormat="1" ht="13.05" customHeight="1" x14ac:dyDescent="0.3">
      <c r="A4" s="9"/>
      <c r="B4" s="176">
        <v>2018</v>
      </c>
      <c r="C4" s="11">
        <f>+B4+1</f>
        <v>2019</v>
      </c>
    </row>
    <row r="5" spans="1:4" s="32" customFormat="1" ht="13.05" customHeight="1" x14ac:dyDescent="0.3">
      <c r="A5" s="12" t="s">
        <v>1022</v>
      </c>
      <c r="B5" s="13"/>
      <c r="C5" s="14"/>
    </row>
    <row r="6" spans="1:4" s="32" customFormat="1" ht="13.05" customHeight="1" x14ac:dyDescent="0.3">
      <c r="A6" s="15" t="s">
        <v>106</v>
      </c>
      <c r="B6" s="16">
        <v>110247.87592965997</v>
      </c>
      <c r="C6" s="17">
        <v>121895.29794675</v>
      </c>
    </row>
    <row r="7" spans="1:4" s="32" customFormat="1" ht="13.05" customHeight="1" x14ac:dyDescent="0.3">
      <c r="A7" s="15" t="s">
        <v>107</v>
      </c>
      <c r="B7" s="16">
        <v>0</v>
      </c>
      <c r="C7" s="18" t="s">
        <v>157</v>
      </c>
    </row>
    <row r="8" spans="1:4" s="32" customFormat="1" ht="13.05" customHeight="1" x14ac:dyDescent="0.3">
      <c r="A8" s="15" t="s">
        <v>1005</v>
      </c>
      <c r="B8" s="19" t="s">
        <v>1019</v>
      </c>
      <c r="C8" s="18" t="s">
        <v>45</v>
      </c>
    </row>
    <row r="9" spans="1:4" s="32" customFormat="1" ht="13.05" customHeight="1" x14ac:dyDescent="0.3">
      <c r="A9" s="12" t="s">
        <v>1023</v>
      </c>
      <c r="B9" s="20"/>
      <c r="C9" s="21"/>
    </row>
    <row r="10" spans="1:4" s="32" customFormat="1" ht="13.05" customHeight="1" x14ac:dyDescent="0.3">
      <c r="A10" s="15" t="s">
        <v>106</v>
      </c>
      <c r="B10" s="16">
        <v>140721.51674887</v>
      </c>
      <c r="C10" s="17">
        <v>134892.8167772</v>
      </c>
    </row>
    <row r="11" spans="1:4" s="32" customFormat="1" ht="13.05" customHeight="1" x14ac:dyDescent="0.3">
      <c r="A11" s="15" t="s">
        <v>107</v>
      </c>
      <c r="B11" s="16">
        <v>0</v>
      </c>
      <c r="C11" s="541" t="s">
        <v>162</v>
      </c>
    </row>
    <row r="12" spans="1:4" s="32" customFormat="1" ht="13.05" customHeight="1" x14ac:dyDescent="0.3">
      <c r="A12" s="15" t="s">
        <v>1005</v>
      </c>
      <c r="B12" s="19" t="s">
        <v>1020</v>
      </c>
      <c r="C12" s="18" t="s">
        <v>402</v>
      </c>
    </row>
    <row r="13" spans="1:4" s="32" customFormat="1" ht="13.05" customHeight="1" x14ac:dyDescent="0.3">
      <c r="A13" s="12" t="s">
        <v>1024</v>
      </c>
      <c r="B13" s="22"/>
      <c r="C13" s="23"/>
    </row>
    <row r="14" spans="1:4" s="32" customFormat="1" ht="13.05" customHeight="1" x14ac:dyDescent="0.3">
      <c r="A14" s="15" t="s">
        <v>106</v>
      </c>
      <c r="B14" s="16">
        <v>8798.9816059600016</v>
      </c>
      <c r="C14" s="17">
        <v>6829.4676798499995</v>
      </c>
    </row>
    <row r="15" spans="1:4" s="32" customFormat="1" ht="13.05" customHeight="1" x14ac:dyDescent="0.3">
      <c r="A15" s="15" t="s">
        <v>107</v>
      </c>
      <c r="B15" s="16">
        <v>0</v>
      </c>
      <c r="C15" s="541" t="s">
        <v>1021</v>
      </c>
    </row>
    <row r="16" spans="1:4" s="32" customFormat="1" ht="13.05" customHeight="1" x14ac:dyDescent="0.3">
      <c r="A16" s="15" t="s">
        <v>1005</v>
      </c>
      <c r="B16" s="41" t="s">
        <v>787</v>
      </c>
      <c r="C16" s="29" t="s">
        <v>118</v>
      </c>
    </row>
    <row r="17" spans="1:6" s="32" customFormat="1" ht="13.05" customHeight="1" x14ac:dyDescent="0.3">
      <c r="A17" s="51" t="s">
        <v>1006</v>
      </c>
      <c r="B17" s="45">
        <v>259768.37428448995</v>
      </c>
      <c r="C17" s="46">
        <v>263617.58240379998</v>
      </c>
    </row>
    <row r="18" spans="1:6" ht="13.05" customHeight="1" x14ac:dyDescent="0.3">
      <c r="A18" s="1" t="s">
        <v>98</v>
      </c>
    </row>
    <row r="19" spans="1:6" ht="13.05" customHeight="1" x14ac:dyDescent="0.3">
      <c r="A19" s="1" t="s">
        <v>891</v>
      </c>
      <c r="B19" s="31"/>
      <c r="C19" s="31"/>
      <c r="D19" s="31"/>
      <c r="E19" s="31"/>
      <c r="F19" s="31"/>
    </row>
  </sheetData>
  <mergeCells count="1">
    <mergeCell ref="A2:C2"/>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23" sqref="A23:A24"/>
    </sheetView>
  </sheetViews>
  <sheetFormatPr defaultColWidth="9.21875" defaultRowHeight="14.4" x14ac:dyDescent="0.3"/>
  <cols>
    <col min="1" max="1" width="50.77734375" style="2" customWidth="1"/>
    <col min="2" max="3" width="14.21875" style="2" customWidth="1"/>
    <col min="4" max="16384" width="9.21875" style="2"/>
  </cols>
  <sheetData>
    <row r="1" spans="1:3" s="32" customFormat="1" ht="13.05" customHeight="1" x14ac:dyDescent="0.3"/>
    <row r="2" spans="1:3" s="32" customFormat="1" ht="13.05" customHeight="1" x14ac:dyDescent="0.3">
      <c r="A2" s="579" t="s">
        <v>1025</v>
      </c>
      <c r="B2" s="579"/>
      <c r="C2" s="579"/>
    </row>
    <row r="3" spans="1:3" s="32" customFormat="1" ht="13.05" customHeight="1" x14ac:dyDescent="0.3"/>
    <row r="4" spans="1:3" s="32" customFormat="1" ht="13.05" customHeight="1" x14ac:dyDescent="0.3">
      <c r="A4" s="9"/>
      <c r="B4" s="10">
        <v>2018</v>
      </c>
      <c r="C4" s="11">
        <f>+B4+1</f>
        <v>2019</v>
      </c>
    </row>
    <row r="5" spans="1:3" s="32" customFormat="1" ht="13.05" customHeight="1" x14ac:dyDescent="0.3">
      <c r="A5" s="12" t="s">
        <v>1027</v>
      </c>
      <c r="B5" s="20"/>
      <c r="C5" s="21"/>
    </row>
    <row r="6" spans="1:3" s="32" customFormat="1" ht="13.05" customHeight="1" x14ac:dyDescent="0.3">
      <c r="A6" s="15" t="s">
        <v>106</v>
      </c>
      <c r="B6" s="16">
        <v>731.02512882999997</v>
      </c>
      <c r="C6" s="17">
        <v>449.21130027999993</v>
      </c>
    </row>
    <row r="7" spans="1:3" s="32" customFormat="1" ht="13.05" customHeight="1" x14ac:dyDescent="0.3">
      <c r="A7" s="15" t="s">
        <v>107</v>
      </c>
      <c r="B7" s="16">
        <v>0</v>
      </c>
      <c r="C7" s="541" t="s">
        <v>1032</v>
      </c>
    </row>
    <row r="8" spans="1:3" s="32" customFormat="1" ht="13.05" customHeight="1" x14ac:dyDescent="0.3">
      <c r="A8" s="15" t="s">
        <v>1026</v>
      </c>
      <c r="B8" s="19" t="s">
        <v>375</v>
      </c>
      <c r="C8" s="18" t="s">
        <v>779</v>
      </c>
    </row>
    <row r="9" spans="1:3" s="32" customFormat="1" ht="13.05" customHeight="1" x14ac:dyDescent="0.3">
      <c r="A9" s="12" t="s">
        <v>1028</v>
      </c>
      <c r="B9" s="22"/>
      <c r="C9" s="23"/>
    </row>
    <row r="10" spans="1:3" s="32" customFormat="1" ht="13.05" customHeight="1" x14ac:dyDescent="0.3">
      <c r="A10" s="15" t="s">
        <v>106</v>
      </c>
      <c r="B10" s="16">
        <v>8847.1499925799999</v>
      </c>
      <c r="C10" s="17">
        <v>8325.827696100001</v>
      </c>
    </row>
    <row r="11" spans="1:3" s="32" customFormat="1" ht="13.05" customHeight="1" x14ac:dyDescent="0.3">
      <c r="A11" s="15" t="s">
        <v>107</v>
      </c>
      <c r="B11" s="16">
        <v>0</v>
      </c>
      <c r="C11" s="541" t="s">
        <v>1033</v>
      </c>
    </row>
    <row r="12" spans="1:3" s="32" customFormat="1" ht="13.05" customHeight="1" x14ac:dyDescent="0.3">
      <c r="A12" s="15" t="s">
        <v>1026</v>
      </c>
      <c r="B12" s="19" t="s">
        <v>527</v>
      </c>
      <c r="C12" s="18" t="s">
        <v>590</v>
      </c>
    </row>
    <row r="13" spans="1:3" s="32" customFormat="1" ht="13.05" customHeight="1" x14ac:dyDescent="0.3">
      <c r="A13" s="12" t="s">
        <v>1030</v>
      </c>
      <c r="B13" s="22"/>
      <c r="C13" s="23"/>
    </row>
    <row r="14" spans="1:3" s="32" customFormat="1" ht="13.05" customHeight="1" x14ac:dyDescent="0.3">
      <c r="A14" s="15" t="s">
        <v>106</v>
      </c>
      <c r="B14" s="16">
        <v>615.05519100000004</v>
      </c>
      <c r="C14" s="17">
        <v>79.788974999999994</v>
      </c>
    </row>
    <row r="15" spans="1:3" s="32" customFormat="1" ht="13.05" customHeight="1" x14ac:dyDescent="0.3">
      <c r="A15" s="15" t="s">
        <v>107</v>
      </c>
      <c r="B15" s="16">
        <v>0</v>
      </c>
      <c r="C15" s="541" t="s">
        <v>1034</v>
      </c>
    </row>
    <row r="16" spans="1:3" s="32" customFormat="1" ht="13.05" customHeight="1" x14ac:dyDescent="0.3">
      <c r="A16" s="15" t="s">
        <v>1026</v>
      </c>
      <c r="B16" s="19" t="s">
        <v>773</v>
      </c>
      <c r="C16" s="18" t="s">
        <v>635</v>
      </c>
    </row>
    <row r="17" spans="1:6" s="32" customFormat="1" ht="13.05" customHeight="1" x14ac:dyDescent="0.3">
      <c r="A17" s="12" t="s">
        <v>1031</v>
      </c>
      <c r="B17" s="22"/>
      <c r="C17" s="23"/>
    </row>
    <row r="18" spans="1:6" s="32" customFormat="1" ht="13.05" customHeight="1" x14ac:dyDescent="0.3">
      <c r="A18" s="15" t="s">
        <v>106</v>
      </c>
      <c r="B18" s="16">
        <v>5083.8740547399993</v>
      </c>
      <c r="C18" s="17">
        <v>6190.1912807200006</v>
      </c>
    </row>
    <row r="19" spans="1:6" s="32" customFormat="1" ht="13.05" customHeight="1" x14ac:dyDescent="0.3">
      <c r="A19" s="15" t="s">
        <v>107</v>
      </c>
      <c r="B19" s="16">
        <v>0</v>
      </c>
      <c r="C19" s="18" t="s">
        <v>1035</v>
      </c>
    </row>
    <row r="20" spans="1:6" s="32" customFormat="1" ht="13.05" customHeight="1" x14ac:dyDescent="0.3">
      <c r="A20" s="15" t="s">
        <v>1026</v>
      </c>
      <c r="B20" s="19" t="s">
        <v>48</v>
      </c>
      <c r="C20" s="18" t="s">
        <v>304</v>
      </c>
    </row>
    <row r="21" spans="1:6" s="32" customFormat="1" ht="13.05" customHeight="1" x14ac:dyDescent="0.3">
      <c r="A21" s="24" t="s">
        <v>1029</v>
      </c>
      <c r="B21" s="25">
        <v>15277.104367149999</v>
      </c>
      <c r="C21" s="26">
        <v>15045.019252100003</v>
      </c>
    </row>
    <row r="22" spans="1:6" s="32" customFormat="1" ht="13.05" customHeight="1" x14ac:dyDescent="0.3">
      <c r="A22" s="27" t="s">
        <v>107</v>
      </c>
      <c r="B22" s="28">
        <v>0</v>
      </c>
      <c r="C22" s="550" t="s">
        <v>814</v>
      </c>
    </row>
    <row r="23" spans="1:6" ht="13.05" customHeight="1" x14ac:dyDescent="0.3">
      <c r="A23" s="1" t="s">
        <v>98</v>
      </c>
    </row>
    <row r="24" spans="1:6" ht="13.05" customHeight="1" x14ac:dyDescent="0.3">
      <c r="A24" s="1" t="s">
        <v>891</v>
      </c>
      <c r="B24" s="31"/>
      <c r="C24" s="31"/>
      <c r="D24" s="31"/>
      <c r="E24" s="31"/>
      <c r="F24" s="31"/>
    </row>
  </sheetData>
  <mergeCells count="1">
    <mergeCell ref="A2:C2"/>
  </mergeCells>
  <hyperlinks>
    <hyperlink ref="A2:C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81"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2" workbookViewId="0">
      <selection activeCell="A34" sqref="A34"/>
    </sheetView>
  </sheetViews>
  <sheetFormatPr defaultColWidth="9.21875" defaultRowHeight="14.4" x14ac:dyDescent="0.3"/>
  <cols>
    <col min="1" max="1" width="78.21875" style="2" customWidth="1"/>
    <col min="2" max="3" width="14.21875" style="2" customWidth="1"/>
    <col min="4" max="16384" width="9.21875" style="2"/>
  </cols>
  <sheetData>
    <row r="1" spans="1:3" s="32" customFormat="1" ht="13.05" customHeight="1" x14ac:dyDescent="0.3"/>
    <row r="2" spans="1:3" s="32" customFormat="1" ht="13.05" customHeight="1" x14ac:dyDescent="0.3">
      <c r="A2" s="579" t="s">
        <v>1036</v>
      </c>
      <c r="B2" s="579"/>
      <c r="C2" s="579"/>
    </row>
    <row r="3" spans="1:3" s="32" customFormat="1" ht="13.05" customHeight="1" x14ac:dyDescent="0.3"/>
    <row r="4" spans="1:3" s="32" customFormat="1" ht="13.05" customHeight="1" x14ac:dyDescent="0.3">
      <c r="A4" s="9"/>
      <c r="B4" s="10">
        <v>2018</v>
      </c>
      <c r="C4" s="11">
        <f>+B4+1</f>
        <v>2019</v>
      </c>
    </row>
    <row r="5" spans="1:3" s="32" customFormat="1" ht="13.05" customHeight="1" x14ac:dyDescent="0.3">
      <c r="A5" s="12" t="s">
        <v>1098</v>
      </c>
      <c r="B5" s="20"/>
      <c r="C5" s="21"/>
    </row>
    <row r="6" spans="1:3" s="32" customFormat="1" ht="13.05" customHeight="1" x14ac:dyDescent="0.3">
      <c r="A6" s="15" t="s">
        <v>106</v>
      </c>
      <c r="B6" s="16">
        <v>341.28758590999996</v>
      </c>
      <c r="C6" s="17">
        <v>835.27427366000006</v>
      </c>
    </row>
    <row r="7" spans="1:3" s="32" customFormat="1" ht="13.05" customHeight="1" x14ac:dyDescent="0.3">
      <c r="A7" s="15" t="s">
        <v>107</v>
      </c>
      <c r="B7" s="16">
        <v>0</v>
      </c>
      <c r="C7" s="18">
        <v>1.447420615762649</v>
      </c>
    </row>
    <row r="8" spans="1:3" s="32" customFormat="1" ht="13.05" customHeight="1" x14ac:dyDescent="0.3">
      <c r="A8" s="15" t="s">
        <v>1041</v>
      </c>
      <c r="B8" s="19">
        <v>4.1566570419928173E-2</v>
      </c>
      <c r="C8" s="18">
        <v>0.10246380183099797</v>
      </c>
    </row>
    <row r="9" spans="1:3" s="32" customFormat="1" ht="13.05" customHeight="1" x14ac:dyDescent="0.3">
      <c r="A9" s="12" t="s">
        <v>969</v>
      </c>
      <c r="B9" s="20"/>
      <c r="C9" s="21"/>
    </row>
    <row r="10" spans="1:3" s="32" customFormat="1" ht="13.05" customHeight="1" x14ac:dyDescent="0.3">
      <c r="A10" s="15" t="s">
        <v>106</v>
      </c>
      <c r="B10" s="16">
        <v>13.993066000000001</v>
      </c>
      <c r="C10" s="17">
        <v>9.6562210000000004</v>
      </c>
    </row>
    <row r="11" spans="1:3" s="32" customFormat="1" ht="13.05" customHeight="1" x14ac:dyDescent="0.3">
      <c r="A11" s="15" t="s">
        <v>107</v>
      </c>
      <c r="B11" s="16">
        <v>0</v>
      </c>
      <c r="C11" s="18">
        <v>-0.30992814584023254</v>
      </c>
    </row>
    <row r="12" spans="1:3" s="32" customFormat="1" ht="13.05" customHeight="1" x14ac:dyDescent="0.3">
      <c r="A12" s="15" t="s">
        <v>1041</v>
      </c>
      <c r="B12" s="19">
        <v>1.704262877680779E-3</v>
      </c>
      <c r="C12" s="18">
        <v>1.1845367996848703E-3</v>
      </c>
    </row>
    <row r="13" spans="1:3" s="32" customFormat="1" ht="13.05" customHeight="1" x14ac:dyDescent="0.3">
      <c r="A13" s="12" t="s">
        <v>1037</v>
      </c>
      <c r="B13" s="20"/>
      <c r="C13" s="21"/>
    </row>
    <row r="14" spans="1:3" s="32" customFormat="1" ht="13.05" customHeight="1" x14ac:dyDescent="0.3">
      <c r="A14" s="15" t="s">
        <v>106</v>
      </c>
      <c r="B14" s="16">
        <v>2358.5121226300002</v>
      </c>
      <c r="C14" s="17">
        <v>2129.2793192700001</v>
      </c>
    </row>
    <row r="15" spans="1:3" s="32" customFormat="1" ht="13.05" customHeight="1" x14ac:dyDescent="0.3">
      <c r="A15" s="15" t="s">
        <v>107</v>
      </c>
      <c r="B15" s="16">
        <v>0</v>
      </c>
      <c r="C15" s="18">
        <v>-9.719382027359702E-2</v>
      </c>
    </row>
    <row r="16" spans="1:3" s="32" customFormat="1" ht="13.05" customHeight="1" x14ac:dyDescent="0.3">
      <c r="A16" s="15" t="s">
        <v>1041</v>
      </c>
      <c r="B16" s="19">
        <v>0.28725117548637347</v>
      </c>
      <c r="C16" s="18">
        <v>0.26220049556480379</v>
      </c>
    </row>
    <row r="17" spans="1:3" s="32" customFormat="1" ht="13.05" customHeight="1" x14ac:dyDescent="0.3">
      <c r="A17" s="12" t="s">
        <v>1038</v>
      </c>
      <c r="B17" s="22"/>
      <c r="C17" s="23"/>
    </row>
    <row r="18" spans="1:3" s="32" customFormat="1" ht="13.05" customHeight="1" x14ac:dyDescent="0.3">
      <c r="A18" s="15" t="s">
        <v>106</v>
      </c>
      <c r="B18" s="16">
        <v>480.67039707999999</v>
      </c>
      <c r="C18" s="17">
        <v>541.91798860000006</v>
      </c>
    </row>
    <row r="19" spans="1:3" s="32" customFormat="1" ht="13.05" customHeight="1" x14ac:dyDescent="0.3">
      <c r="A19" s="15" t="s">
        <v>107</v>
      </c>
      <c r="B19" s="16">
        <v>0</v>
      </c>
      <c r="C19" s="18">
        <v>0.12742118485363352</v>
      </c>
    </row>
    <row r="20" spans="1:3" s="32" customFormat="1" ht="13.05" customHeight="1" x14ac:dyDescent="0.3">
      <c r="A20" s="15" t="s">
        <v>1041</v>
      </c>
      <c r="B20" s="19">
        <v>5.8542474833144037E-2</v>
      </c>
      <c r="C20" s="18">
        <v>6.6477538149541743E-2</v>
      </c>
    </row>
    <row r="21" spans="1:3" s="32" customFormat="1" ht="13.05" customHeight="1" x14ac:dyDescent="0.3">
      <c r="A21" s="12" t="s">
        <v>1039</v>
      </c>
      <c r="B21" s="22"/>
      <c r="C21" s="23"/>
    </row>
    <row r="22" spans="1:3" s="32" customFormat="1" ht="13.05" customHeight="1" x14ac:dyDescent="0.3">
      <c r="A22" s="15" t="s">
        <v>106</v>
      </c>
      <c r="B22" s="16">
        <v>84.841508329999996</v>
      </c>
      <c r="C22" s="17">
        <v>68.5</v>
      </c>
    </row>
    <row r="23" spans="1:3" s="32" customFormat="1" ht="13.05" customHeight="1" x14ac:dyDescent="0.3">
      <c r="A23" s="15" t="s">
        <v>107</v>
      </c>
      <c r="B23" s="16">
        <v>0</v>
      </c>
      <c r="C23" s="18">
        <v>-0.19261218537555902</v>
      </c>
    </row>
    <row r="24" spans="1:3" s="32" customFormat="1" ht="13.05" customHeight="1" x14ac:dyDescent="0.3">
      <c r="A24" s="15" t="s">
        <v>1041</v>
      </c>
      <c r="B24" s="19">
        <v>1.0333134506280723E-2</v>
      </c>
      <c r="C24" s="18">
        <v>8.4029529542057526E-3</v>
      </c>
    </row>
    <row r="25" spans="1:3" s="32" customFormat="1" ht="13.05" customHeight="1" x14ac:dyDescent="0.3">
      <c r="A25" s="12" t="s">
        <v>985</v>
      </c>
      <c r="B25" s="22"/>
      <c r="C25" s="23"/>
    </row>
    <row r="26" spans="1:3" s="32" customFormat="1" ht="13.05" customHeight="1" x14ac:dyDescent="0.3">
      <c r="A26" s="15" t="s">
        <v>106</v>
      </c>
      <c r="B26" s="16">
        <v>3986.6548757600003</v>
      </c>
      <c r="C26" s="17">
        <v>4567.2683669844491</v>
      </c>
    </row>
    <row r="27" spans="1:3" s="32" customFormat="1" ht="13.05" customHeight="1" x14ac:dyDescent="0.3">
      <c r="A27" s="15" t="s">
        <v>107</v>
      </c>
      <c r="B27" s="16">
        <v>0</v>
      </c>
      <c r="C27" s="18">
        <v>0.14563926633196789</v>
      </c>
    </row>
    <row r="28" spans="1:3" s="32" customFormat="1" ht="13.05" customHeight="1" x14ac:dyDescent="0.3">
      <c r="A28" s="15" t="s">
        <v>1041</v>
      </c>
      <c r="B28" s="19">
        <v>0.48454819300379531</v>
      </c>
      <c r="C28" s="18">
        <v>0.56127067470076575</v>
      </c>
    </row>
    <row r="29" spans="1:3" s="32" customFormat="1" ht="13.05" customHeight="1" x14ac:dyDescent="0.3">
      <c r="A29" s="12" t="s">
        <v>1040</v>
      </c>
      <c r="B29" s="22"/>
      <c r="C29" s="23"/>
    </row>
    <row r="30" spans="1:3" s="32" customFormat="1" ht="13.05" customHeight="1" x14ac:dyDescent="0.3">
      <c r="A30" s="15" t="s">
        <v>106</v>
      </c>
      <c r="B30" s="16">
        <v>944.66697571000009</v>
      </c>
      <c r="C30" s="17">
        <v>0</v>
      </c>
    </row>
    <row r="31" spans="1:3" s="32" customFormat="1" ht="13.05" customHeight="1" x14ac:dyDescent="0.3">
      <c r="A31" s="15" t="s">
        <v>107</v>
      </c>
      <c r="B31" s="16">
        <v>0</v>
      </c>
      <c r="C31" s="18">
        <v>-1</v>
      </c>
    </row>
    <row r="32" spans="1:3" s="32" customFormat="1" ht="13.05" customHeight="1" x14ac:dyDescent="0.3">
      <c r="A32" s="15" t="s">
        <v>1041</v>
      </c>
      <c r="B32" s="19">
        <v>0.11505418887279766</v>
      </c>
      <c r="C32" s="18">
        <v>0</v>
      </c>
    </row>
    <row r="33" spans="1:6" s="32" customFormat="1" ht="13.05" customHeight="1" x14ac:dyDescent="0.3">
      <c r="A33" s="24" t="s">
        <v>1099</v>
      </c>
      <c r="B33" s="25">
        <v>8210.6265314199991</v>
      </c>
      <c r="C33" s="26">
        <v>8151.8961695144499</v>
      </c>
    </row>
    <row r="34" spans="1:6" s="32" customFormat="1" ht="13.05" customHeight="1" x14ac:dyDescent="0.3">
      <c r="A34" s="27" t="s">
        <v>107</v>
      </c>
      <c r="B34" s="28">
        <v>0</v>
      </c>
      <c r="C34" s="29">
        <v>-7.1529695913951086E-3</v>
      </c>
    </row>
    <row r="35" spans="1:6" ht="13.05" customHeight="1" x14ac:dyDescent="0.3">
      <c r="A35" s="1" t="s">
        <v>98</v>
      </c>
    </row>
    <row r="36" spans="1:6" ht="13.05" customHeight="1" x14ac:dyDescent="0.3">
      <c r="A36" s="1" t="s">
        <v>891</v>
      </c>
      <c r="B36" s="31"/>
      <c r="C36" s="31"/>
      <c r="D36" s="31"/>
      <c r="E36" s="31"/>
      <c r="F36" s="31"/>
    </row>
  </sheetData>
  <mergeCells count="1">
    <mergeCell ref="A2:C2"/>
  </mergeCells>
  <hyperlinks>
    <hyperlink ref="A2:C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topLeftCell="A10" zoomScaleNormal="100" workbookViewId="0">
      <selection activeCell="A40" sqref="A40:A41"/>
    </sheetView>
  </sheetViews>
  <sheetFormatPr defaultColWidth="9.21875" defaultRowHeight="13.8" x14ac:dyDescent="0.3"/>
  <cols>
    <col min="1" max="1" width="73" style="32" customWidth="1"/>
    <col min="2" max="5" width="14.21875" style="32" customWidth="1"/>
    <col min="6" max="16384" width="9.21875" style="32"/>
  </cols>
  <sheetData>
    <row r="1" spans="1:5" ht="13.05" customHeight="1" x14ac:dyDescent="0.3"/>
    <row r="2" spans="1:5" ht="13.05" customHeight="1" x14ac:dyDescent="0.3">
      <c r="A2" s="579" t="s">
        <v>1079</v>
      </c>
      <c r="B2" s="579"/>
      <c r="C2" s="579"/>
      <c r="D2" s="579"/>
      <c r="E2" s="579"/>
    </row>
    <row r="3" spans="1:5" ht="13.05" customHeight="1" x14ac:dyDescent="0.3"/>
    <row r="4" spans="1:5" ht="13.05" customHeight="1" x14ac:dyDescent="0.3">
      <c r="A4" s="63"/>
      <c r="B4" s="77">
        <v>2018</v>
      </c>
      <c r="C4" s="77">
        <v>2019</v>
      </c>
      <c r="D4" s="611" t="s">
        <v>600</v>
      </c>
      <c r="E4" s="612"/>
    </row>
    <row r="5" spans="1:5" ht="13.05" customHeight="1" x14ac:dyDescent="0.3">
      <c r="A5" s="64"/>
      <c r="B5" s="65" t="s">
        <v>920</v>
      </c>
      <c r="C5" s="65" t="s">
        <v>920</v>
      </c>
      <c r="D5" s="78" t="s">
        <v>920</v>
      </c>
      <c r="E5" s="66" t="s">
        <v>3</v>
      </c>
    </row>
    <row r="6" spans="1:5" s="33" customFormat="1" ht="13.05" customHeight="1" x14ac:dyDescent="0.3">
      <c r="A6" s="67" t="s">
        <v>1042</v>
      </c>
      <c r="B6" s="58">
        <v>6253</v>
      </c>
      <c r="C6" s="58">
        <v>5974</v>
      </c>
      <c r="D6" s="58"/>
      <c r="E6" s="68"/>
    </row>
    <row r="7" spans="1:5" s="33" customFormat="1" ht="13.05" customHeight="1" x14ac:dyDescent="0.3">
      <c r="A7" s="67" t="s">
        <v>1043</v>
      </c>
      <c r="B7" s="58">
        <v>-2225</v>
      </c>
      <c r="C7" s="58">
        <v>-1904</v>
      </c>
      <c r="D7" s="58"/>
      <c r="E7" s="68"/>
    </row>
    <row r="8" spans="1:5" s="33" customFormat="1" ht="13.05" customHeight="1" x14ac:dyDescent="0.3">
      <c r="A8" s="69" t="s">
        <v>1044</v>
      </c>
      <c r="B8" s="70">
        <v>4028</v>
      </c>
      <c r="C8" s="70">
        <v>4070</v>
      </c>
      <c r="D8" s="70">
        <v>42</v>
      </c>
      <c r="E8" s="21" t="s">
        <v>322</v>
      </c>
    </row>
    <row r="9" spans="1:5" s="33" customFormat="1" ht="13.05" customHeight="1" x14ac:dyDescent="0.3">
      <c r="A9" s="67" t="s">
        <v>1045</v>
      </c>
      <c r="B9" s="58">
        <v>2622</v>
      </c>
      <c r="C9" s="58">
        <v>2665</v>
      </c>
      <c r="D9" s="58"/>
      <c r="E9" s="72"/>
    </row>
    <row r="10" spans="1:5" s="33" customFormat="1" ht="13.05" customHeight="1" x14ac:dyDescent="0.3">
      <c r="A10" s="67" t="s">
        <v>1046</v>
      </c>
      <c r="B10" s="58">
        <v>-458</v>
      </c>
      <c r="C10" s="58">
        <v>-453</v>
      </c>
      <c r="D10" s="58"/>
      <c r="E10" s="72"/>
    </row>
    <row r="11" spans="1:5" s="33" customFormat="1" ht="13.05" customHeight="1" x14ac:dyDescent="0.3">
      <c r="A11" s="73" t="s">
        <v>1047</v>
      </c>
      <c r="B11" s="56">
        <v>2164</v>
      </c>
      <c r="C11" s="56">
        <v>2212</v>
      </c>
      <c r="D11" s="56">
        <v>48</v>
      </c>
      <c r="E11" s="551" t="s">
        <v>119</v>
      </c>
    </row>
    <row r="12" spans="1:5" s="33" customFormat="1" ht="27" customHeight="1" x14ac:dyDescent="0.3">
      <c r="A12" s="67" t="s">
        <v>1051</v>
      </c>
      <c r="B12" s="58">
        <v>-87</v>
      </c>
      <c r="C12" s="58">
        <v>536</v>
      </c>
      <c r="D12" s="58"/>
      <c r="E12" s="72"/>
    </row>
    <row r="13" spans="1:5" s="33" customFormat="1" ht="13.05" customHeight="1" x14ac:dyDescent="0.3">
      <c r="A13" s="67" t="s">
        <v>1052</v>
      </c>
      <c r="B13" s="58">
        <v>18</v>
      </c>
      <c r="C13" s="58">
        <v>-554</v>
      </c>
      <c r="D13" s="58"/>
      <c r="E13" s="72"/>
    </row>
    <row r="14" spans="1:5" s="33" customFormat="1" ht="13.05" customHeight="1" x14ac:dyDescent="0.3">
      <c r="A14" s="67" t="s">
        <v>1053</v>
      </c>
      <c r="B14" s="58">
        <v>-43</v>
      </c>
      <c r="C14" s="58">
        <v>-3</v>
      </c>
      <c r="D14" s="58"/>
      <c r="E14" s="72"/>
    </row>
    <row r="15" spans="1:5" s="33" customFormat="1" ht="13.05" customHeight="1" x14ac:dyDescent="0.3">
      <c r="A15" s="67" t="s">
        <v>1054</v>
      </c>
      <c r="B15" s="58">
        <v>47</v>
      </c>
      <c r="C15" s="58">
        <v>98</v>
      </c>
      <c r="D15" s="58"/>
      <c r="E15" s="72"/>
    </row>
    <row r="16" spans="1:5" s="33" customFormat="1" ht="13.05" customHeight="1" x14ac:dyDescent="0.3">
      <c r="A16" s="73" t="s">
        <v>1048</v>
      </c>
      <c r="B16" s="56">
        <v>-65</v>
      </c>
      <c r="C16" s="56">
        <v>77</v>
      </c>
      <c r="D16" s="56">
        <v>142</v>
      </c>
      <c r="E16" s="552" t="s">
        <v>1075</v>
      </c>
    </row>
    <row r="17" spans="1:5" s="33" customFormat="1" ht="13.05" customHeight="1" x14ac:dyDescent="0.3">
      <c r="A17" s="67" t="s">
        <v>1049</v>
      </c>
      <c r="B17" s="58">
        <v>362</v>
      </c>
      <c r="C17" s="58">
        <v>159</v>
      </c>
      <c r="D17" s="58"/>
      <c r="E17" s="267"/>
    </row>
    <row r="18" spans="1:5" s="33" customFormat="1" ht="13.05" customHeight="1" x14ac:dyDescent="0.3">
      <c r="A18" s="67" t="s">
        <v>1055</v>
      </c>
      <c r="B18" s="58">
        <v>609</v>
      </c>
      <c r="C18" s="58">
        <v>104</v>
      </c>
      <c r="D18" s="58"/>
      <c r="E18" s="267"/>
    </row>
    <row r="19" spans="1:5" s="33" customFormat="1" ht="13.05" customHeight="1" x14ac:dyDescent="0.3">
      <c r="A19" s="67" t="s">
        <v>1056</v>
      </c>
      <c r="B19" s="58">
        <v>54</v>
      </c>
      <c r="C19" s="58">
        <v>186</v>
      </c>
      <c r="D19" s="58"/>
      <c r="E19" s="267"/>
    </row>
    <row r="20" spans="1:5" s="33" customFormat="1" ht="13.05" customHeight="1" x14ac:dyDescent="0.3">
      <c r="A20" s="73" t="s">
        <v>1057</v>
      </c>
      <c r="B20" s="56">
        <v>1025</v>
      </c>
      <c r="C20" s="56">
        <v>449</v>
      </c>
      <c r="D20" s="56">
        <v>-576</v>
      </c>
      <c r="E20" s="552" t="s">
        <v>1076</v>
      </c>
    </row>
    <row r="21" spans="1:5" s="33" customFormat="1" ht="13.05" customHeight="1" x14ac:dyDescent="0.3">
      <c r="A21" s="69" t="s">
        <v>1058</v>
      </c>
      <c r="B21" s="90">
        <v>7152</v>
      </c>
      <c r="C21" s="90">
        <v>6808</v>
      </c>
      <c r="D21" s="90">
        <v>-344</v>
      </c>
      <c r="E21" s="553" t="s">
        <v>723</v>
      </c>
    </row>
    <row r="22" spans="1:5" s="33" customFormat="1" ht="13.05" customHeight="1" x14ac:dyDescent="0.3">
      <c r="A22" s="67" t="s">
        <v>1050</v>
      </c>
      <c r="B22" s="58">
        <v>-2257</v>
      </c>
      <c r="C22" s="58">
        <v>-2263</v>
      </c>
      <c r="D22" s="58"/>
      <c r="E22" s="267"/>
    </row>
    <row r="23" spans="1:5" s="33" customFormat="1" ht="13.05" customHeight="1" x14ac:dyDescent="0.3">
      <c r="A23" s="67" t="s">
        <v>1059</v>
      </c>
      <c r="B23" s="58">
        <v>-1393</v>
      </c>
      <c r="C23" s="58">
        <v>-1277</v>
      </c>
      <c r="D23" s="58"/>
      <c r="E23" s="267"/>
    </row>
    <row r="24" spans="1:5" s="33" customFormat="1" ht="13.05" customHeight="1" x14ac:dyDescent="0.3">
      <c r="A24" s="67" t="s">
        <v>1060</v>
      </c>
      <c r="B24" s="58">
        <v>-207</v>
      </c>
      <c r="C24" s="58">
        <v>-374</v>
      </c>
      <c r="D24" s="58"/>
      <c r="E24" s="267"/>
    </row>
    <row r="25" spans="1:5" s="33" customFormat="1" ht="13.05" customHeight="1" x14ac:dyDescent="0.3">
      <c r="A25" s="73" t="s">
        <v>1061</v>
      </c>
      <c r="B25" s="56">
        <v>-3857</v>
      </c>
      <c r="C25" s="56">
        <v>-3914</v>
      </c>
      <c r="D25" s="56">
        <v>-57</v>
      </c>
      <c r="E25" s="551" t="s">
        <v>771</v>
      </c>
    </row>
    <row r="26" spans="1:5" s="33" customFormat="1" ht="13.05" customHeight="1" x14ac:dyDescent="0.3">
      <c r="A26" s="69" t="s">
        <v>1062</v>
      </c>
      <c r="B26" s="90">
        <v>3295</v>
      </c>
      <c r="C26" s="90">
        <v>2894</v>
      </c>
      <c r="D26" s="90">
        <v>-401</v>
      </c>
      <c r="E26" s="553" t="s">
        <v>1077</v>
      </c>
    </row>
    <row r="27" spans="1:5" s="33" customFormat="1" ht="13.05" customHeight="1" x14ac:dyDescent="0.3">
      <c r="A27" s="67" t="s">
        <v>1063</v>
      </c>
      <c r="B27" s="58">
        <v>-438</v>
      </c>
      <c r="C27" s="58">
        <v>-122</v>
      </c>
      <c r="D27" s="58"/>
      <c r="E27" s="267"/>
    </row>
    <row r="28" spans="1:5" s="33" customFormat="1" ht="13.05" customHeight="1" x14ac:dyDescent="0.3">
      <c r="A28" s="67" t="s">
        <v>1064</v>
      </c>
      <c r="B28" s="58">
        <v>-900</v>
      </c>
      <c r="C28" s="58">
        <v>-1064</v>
      </c>
      <c r="D28" s="58"/>
      <c r="E28" s="267"/>
    </row>
    <row r="29" spans="1:5" s="33" customFormat="1" ht="13.05" customHeight="1" x14ac:dyDescent="0.3">
      <c r="A29" s="67" t="s">
        <v>1065</v>
      </c>
      <c r="B29" s="58">
        <v>-207</v>
      </c>
      <c r="C29" s="58">
        <v>25</v>
      </c>
      <c r="D29" s="58"/>
      <c r="E29" s="267"/>
    </row>
    <row r="30" spans="1:5" ht="13.05" customHeight="1" x14ac:dyDescent="0.3">
      <c r="A30" s="67" t="s">
        <v>1066</v>
      </c>
      <c r="B30" s="58">
        <v>-335</v>
      </c>
      <c r="C30" s="58">
        <v>-269</v>
      </c>
      <c r="D30" s="58"/>
      <c r="E30" s="267"/>
    </row>
    <row r="31" spans="1:5" ht="13.05" customHeight="1" x14ac:dyDescent="0.3">
      <c r="A31" s="74" t="s">
        <v>1067</v>
      </c>
      <c r="B31" s="56">
        <v>-1880</v>
      </c>
      <c r="C31" s="56">
        <v>-1430</v>
      </c>
      <c r="D31" s="56">
        <v>450</v>
      </c>
      <c r="E31" s="552" t="s">
        <v>705</v>
      </c>
    </row>
    <row r="32" spans="1:5" ht="13.05" customHeight="1" x14ac:dyDescent="0.3">
      <c r="A32" s="67" t="s">
        <v>1068</v>
      </c>
      <c r="B32" s="16">
        <v>0</v>
      </c>
      <c r="C32" s="58">
        <v>52</v>
      </c>
      <c r="D32" s="58"/>
      <c r="E32" s="267"/>
    </row>
    <row r="33" spans="1:7" x14ac:dyDescent="0.3">
      <c r="A33" s="67" t="s">
        <v>1069</v>
      </c>
      <c r="B33" s="58">
        <v>74</v>
      </c>
      <c r="C33" s="58">
        <v>86</v>
      </c>
      <c r="D33" s="58"/>
      <c r="E33" s="267"/>
    </row>
    <row r="34" spans="1:7" ht="27" customHeight="1" x14ac:dyDescent="0.3">
      <c r="A34" s="67" t="s">
        <v>1070</v>
      </c>
      <c r="B34" s="58">
        <v>95</v>
      </c>
      <c r="C34" s="58">
        <v>132</v>
      </c>
      <c r="D34" s="58"/>
      <c r="E34" s="267"/>
    </row>
    <row r="35" spans="1:7" ht="13.05" customHeight="1" x14ac:dyDescent="0.3">
      <c r="A35" s="74" t="s">
        <v>1057</v>
      </c>
      <c r="B35" s="56">
        <v>169</v>
      </c>
      <c r="C35" s="56">
        <v>270</v>
      </c>
      <c r="D35" s="56">
        <v>101</v>
      </c>
      <c r="E35" s="551" t="s">
        <v>433</v>
      </c>
    </row>
    <row r="36" spans="1:7" s="33" customFormat="1" ht="13.05" customHeight="1" x14ac:dyDescent="0.3">
      <c r="A36" s="69" t="s">
        <v>1071</v>
      </c>
      <c r="B36" s="90">
        <v>1584</v>
      </c>
      <c r="C36" s="90">
        <v>1734</v>
      </c>
      <c r="D36" s="90">
        <v>150</v>
      </c>
      <c r="E36" s="554" t="s">
        <v>707</v>
      </c>
    </row>
    <row r="37" spans="1:7" ht="13.05" customHeight="1" x14ac:dyDescent="0.3">
      <c r="A37" s="67" t="s">
        <v>1072</v>
      </c>
      <c r="B37" s="58">
        <v>-1132</v>
      </c>
      <c r="C37" s="58">
        <v>-780</v>
      </c>
      <c r="D37" s="58"/>
      <c r="E37" s="267"/>
    </row>
    <row r="38" spans="1:7" ht="13.05" customHeight="1" x14ac:dyDescent="0.3">
      <c r="A38" s="67" t="s">
        <v>1073</v>
      </c>
      <c r="B38" s="58">
        <v>78</v>
      </c>
      <c r="C38" s="58">
        <v>0</v>
      </c>
      <c r="D38" s="58"/>
      <c r="E38" s="267"/>
    </row>
    <row r="39" spans="1:7" ht="13.05" customHeight="1" x14ac:dyDescent="0.3">
      <c r="A39" s="75" t="s">
        <v>1074</v>
      </c>
      <c r="B39" s="86">
        <v>530</v>
      </c>
      <c r="C39" s="86">
        <v>954</v>
      </c>
      <c r="D39" s="86">
        <v>424</v>
      </c>
      <c r="E39" s="89" t="s">
        <v>1078</v>
      </c>
    </row>
    <row r="40" spans="1:7" ht="13.05" customHeight="1" x14ac:dyDescent="0.3">
      <c r="A40" s="1" t="s">
        <v>98</v>
      </c>
      <c r="B40" s="1"/>
      <c r="C40" s="1"/>
      <c r="D40" s="1"/>
      <c r="E40" s="1"/>
      <c r="F40" s="1"/>
      <c r="G40" s="1"/>
    </row>
    <row r="41" spans="1:7" ht="13.05" customHeight="1" x14ac:dyDescent="0.3">
      <c r="A41" s="1" t="s">
        <v>891</v>
      </c>
      <c r="B41" s="31"/>
      <c r="C41" s="31"/>
      <c r="D41" s="31"/>
      <c r="E41" s="31"/>
      <c r="F41" s="31"/>
      <c r="G41" s="31"/>
    </row>
  </sheetData>
  <mergeCells count="2">
    <mergeCell ref="A2:E2"/>
    <mergeCell ref="D4:E4"/>
  </mergeCells>
  <hyperlinks>
    <hyperlink ref="A2:E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91"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26" sqref="A26:A27"/>
    </sheetView>
  </sheetViews>
  <sheetFormatPr defaultColWidth="9.21875" defaultRowHeight="13.8" x14ac:dyDescent="0.3"/>
  <cols>
    <col min="1" max="1" width="49.77734375" style="32" customWidth="1"/>
    <col min="2" max="5" width="10.77734375" style="32" customWidth="1"/>
    <col min="6" max="16384" width="9.21875" style="32"/>
  </cols>
  <sheetData>
    <row r="1" spans="1:5" ht="13.05" customHeight="1" x14ac:dyDescent="0.3"/>
    <row r="2" spans="1:5" ht="13.05" customHeight="1" x14ac:dyDescent="0.3">
      <c r="A2" s="579" t="s">
        <v>1080</v>
      </c>
      <c r="B2" s="579"/>
      <c r="C2" s="579"/>
      <c r="D2" s="579"/>
      <c r="E2" s="579"/>
    </row>
    <row r="3" spans="1:5" ht="13.05" customHeight="1" x14ac:dyDescent="0.3"/>
    <row r="4" spans="1:5" ht="13.05" customHeight="1" x14ac:dyDescent="0.3">
      <c r="A4" s="79"/>
      <c r="B4" s="80">
        <v>2018</v>
      </c>
      <c r="C4" s="81">
        <v>2019</v>
      </c>
      <c r="D4" s="614" t="s">
        <v>600</v>
      </c>
      <c r="E4" s="612"/>
    </row>
    <row r="5" spans="1:5" ht="13.05" customHeight="1" x14ac:dyDescent="0.3">
      <c r="A5" s="64"/>
      <c r="B5" s="65" t="s">
        <v>31</v>
      </c>
      <c r="C5" s="65" t="s">
        <v>31</v>
      </c>
      <c r="D5" s="65" t="s">
        <v>31</v>
      </c>
      <c r="E5" s="66" t="s">
        <v>3</v>
      </c>
    </row>
    <row r="6" spans="1:5" ht="13.05" customHeight="1" x14ac:dyDescent="0.3">
      <c r="A6" s="69" t="s">
        <v>1042</v>
      </c>
      <c r="B6" s="70"/>
      <c r="C6" s="70"/>
      <c r="D6" s="70"/>
      <c r="E6" s="71"/>
    </row>
    <row r="7" spans="1:5" s="33" customFormat="1" ht="13.05" customHeight="1" x14ac:dyDescent="0.3">
      <c r="A7" s="82" t="s">
        <v>1092</v>
      </c>
      <c r="B7" s="58">
        <v>544</v>
      </c>
      <c r="C7" s="58">
        <v>384</v>
      </c>
      <c r="D7" s="58">
        <v>-160</v>
      </c>
      <c r="E7" s="555" t="s">
        <v>1082</v>
      </c>
    </row>
    <row r="8" spans="1:5" s="33" customFormat="1" ht="13.05" customHeight="1" x14ac:dyDescent="0.3">
      <c r="A8" s="83" t="s">
        <v>1093</v>
      </c>
      <c r="B8" s="58">
        <v>1075</v>
      </c>
      <c r="C8" s="58">
        <v>1044</v>
      </c>
      <c r="D8" s="58">
        <v>-31</v>
      </c>
      <c r="E8" s="555" t="s">
        <v>839</v>
      </c>
    </row>
    <row r="9" spans="1:5" s="33" customFormat="1" ht="13.05" customHeight="1" x14ac:dyDescent="0.3">
      <c r="A9" s="83" t="s">
        <v>1094</v>
      </c>
      <c r="B9" s="58">
        <v>4135</v>
      </c>
      <c r="C9" s="58">
        <v>3970</v>
      </c>
      <c r="D9" s="58">
        <v>-165</v>
      </c>
      <c r="E9" s="555" t="s">
        <v>735</v>
      </c>
    </row>
    <row r="10" spans="1:5" s="33" customFormat="1" ht="13.05" customHeight="1" x14ac:dyDescent="0.3">
      <c r="A10" s="83" t="s">
        <v>856</v>
      </c>
      <c r="B10" s="58">
        <v>162</v>
      </c>
      <c r="C10" s="58">
        <v>144</v>
      </c>
      <c r="D10" s="58">
        <v>-18</v>
      </c>
      <c r="E10" s="555" t="s">
        <v>1083</v>
      </c>
    </row>
    <row r="11" spans="1:5" s="33" customFormat="1" ht="13.05" customHeight="1" x14ac:dyDescent="0.3">
      <c r="A11" s="83" t="s">
        <v>1095</v>
      </c>
      <c r="B11" s="58">
        <v>58</v>
      </c>
      <c r="C11" s="58">
        <v>40</v>
      </c>
      <c r="D11" s="58">
        <v>-18</v>
      </c>
      <c r="E11" s="555" t="s">
        <v>1084</v>
      </c>
    </row>
    <row r="12" spans="1:5" s="33" customFormat="1" ht="13.05" customHeight="1" x14ac:dyDescent="0.3">
      <c r="A12" s="82" t="s">
        <v>1098</v>
      </c>
      <c r="B12" s="58">
        <v>279</v>
      </c>
      <c r="C12" s="58">
        <v>392</v>
      </c>
      <c r="D12" s="58">
        <v>113</v>
      </c>
      <c r="E12" s="267" t="s">
        <v>430</v>
      </c>
    </row>
    <row r="13" spans="1:5" s="33" customFormat="1" ht="13.05" customHeight="1" x14ac:dyDescent="0.3">
      <c r="A13" s="73" t="s">
        <v>1</v>
      </c>
      <c r="B13" s="56">
        <v>6253</v>
      </c>
      <c r="C13" s="56">
        <v>5974</v>
      </c>
      <c r="D13" s="56">
        <v>-279</v>
      </c>
      <c r="E13" s="552" t="s">
        <v>222</v>
      </c>
    </row>
    <row r="14" spans="1:5" ht="13.05" customHeight="1" x14ac:dyDescent="0.3">
      <c r="A14" s="69" t="s">
        <v>1043</v>
      </c>
      <c r="B14" s="70"/>
      <c r="C14" s="70"/>
      <c r="D14" s="70"/>
      <c r="E14" s="261"/>
    </row>
    <row r="15" spans="1:5" ht="13.05" customHeight="1" x14ac:dyDescent="0.3">
      <c r="A15" s="82" t="s">
        <v>1092</v>
      </c>
      <c r="B15" s="58">
        <v>505</v>
      </c>
      <c r="C15" s="58">
        <v>349</v>
      </c>
      <c r="D15" s="58">
        <v>-156</v>
      </c>
      <c r="E15" s="541" t="s">
        <v>1085</v>
      </c>
    </row>
    <row r="16" spans="1:5" ht="13.05" customHeight="1" x14ac:dyDescent="0.3">
      <c r="A16" s="83" t="s">
        <v>1093</v>
      </c>
      <c r="B16" s="58">
        <v>77</v>
      </c>
      <c r="C16" s="58">
        <v>80</v>
      </c>
      <c r="D16" s="58">
        <v>3</v>
      </c>
      <c r="E16" s="18" t="s">
        <v>350</v>
      </c>
    </row>
    <row r="17" spans="1:7" ht="13.05" customHeight="1" x14ac:dyDescent="0.3">
      <c r="A17" s="83" t="s">
        <v>1094</v>
      </c>
      <c r="B17" s="58">
        <v>13</v>
      </c>
      <c r="C17" s="58">
        <v>17</v>
      </c>
      <c r="D17" s="58">
        <v>4</v>
      </c>
      <c r="E17" s="18" t="s">
        <v>1086</v>
      </c>
    </row>
    <row r="18" spans="1:7" ht="13.05" customHeight="1" x14ac:dyDescent="0.3">
      <c r="A18" s="83" t="s">
        <v>856</v>
      </c>
      <c r="B18" s="58">
        <v>4</v>
      </c>
      <c r="C18" s="58">
        <v>10</v>
      </c>
      <c r="D18" s="58">
        <v>6</v>
      </c>
      <c r="E18" s="18" t="s">
        <v>1087</v>
      </c>
    </row>
    <row r="19" spans="1:7" ht="13.05" customHeight="1" x14ac:dyDescent="0.3">
      <c r="A19" s="83" t="s">
        <v>1095</v>
      </c>
      <c r="B19" s="58">
        <v>842</v>
      </c>
      <c r="C19" s="58">
        <v>604</v>
      </c>
      <c r="D19" s="58">
        <v>-238</v>
      </c>
      <c r="E19" s="541" t="s">
        <v>1088</v>
      </c>
    </row>
    <row r="20" spans="1:7" ht="13.05" customHeight="1" x14ac:dyDescent="0.3">
      <c r="A20" s="83" t="s">
        <v>1096</v>
      </c>
      <c r="B20" s="58">
        <v>328</v>
      </c>
      <c r="C20" s="58">
        <v>303</v>
      </c>
      <c r="D20" s="58">
        <v>-25</v>
      </c>
      <c r="E20" s="541" t="s">
        <v>1089</v>
      </c>
    </row>
    <row r="21" spans="1:7" ht="13.05" customHeight="1" x14ac:dyDescent="0.3">
      <c r="A21" s="83" t="s">
        <v>1097</v>
      </c>
      <c r="B21" s="58">
        <v>73</v>
      </c>
      <c r="C21" s="58">
        <v>102</v>
      </c>
      <c r="D21" s="58">
        <v>29</v>
      </c>
      <c r="E21" s="18" t="s">
        <v>1090</v>
      </c>
    </row>
    <row r="22" spans="1:7" ht="13.05" customHeight="1" x14ac:dyDescent="0.3">
      <c r="A22" s="82" t="s">
        <v>1098</v>
      </c>
      <c r="B22" s="58">
        <v>300</v>
      </c>
      <c r="C22" s="58">
        <v>345</v>
      </c>
      <c r="D22" s="58">
        <v>45</v>
      </c>
      <c r="E22" s="18" t="s">
        <v>473</v>
      </c>
    </row>
    <row r="23" spans="1:7" ht="13.05" customHeight="1" x14ac:dyDescent="0.3">
      <c r="A23" s="82" t="s">
        <v>985</v>
      </c>
      <c r="B23" s="58">
        <v>83</v>
      </c>
      <c r="C23" s="58">
        <v>94</v>
      </c>
      <c r="D23" s="58">
        <v>11</v>
      </c>
      <c r="E23" s="18" t="s">
        <v>807</v>
      </c>
    </row>
    <row r="24" spans="1:7" ht="13.05" customHeight="1" x14ac:dyDescent="0.3">
      <c r="A24" s="74" t="s">
        <v>1</v>
      </c>
      <c r="B24" s="56">
        <v>2225</v>
      </c>
      <c r="C24" s="56">
        <v>1904</v>
      </c>
      <c r="D24" s="56">
        <v>-321</v>
      </c>
      <c r="E24" s="552" t="s">
        <v>1091</v>
      </c>
    </row>
    <row r="25" spans="1:7" ht="13.05" customHeight="1" x14ac:dyDescent="0.3">
      <c r="A25" s="75" t="s">
        <v>1081</v>
      </c>
      <c r="B25" s="86">
        <v>4028</v>
      </c>
      <c r="C25" s="86">
        <v>4070</v>
      </c>
      <c r="D25" s="86">
        <v>42</v>
      </c>
      <c r="E25" s="89" t="s">
        <v>322</v>
      </c>
    </row>
    <row r="26" spans="1:7" ht="13.05" customHeight="1" x14ac:dyDescent="0.3">
      <c r="A26" s="1" t="s">
        <v>98</v>
      </c>
      <c r="B26" s="1"/>
      <c r="C26" s="1"/>
      <c r="D26" s="1"/>
      <c r="E26" s="1"/>
      <c r="F26" s="1"/>
      <c r="G26" s="1"/>
    </row>
    <row r="27" spans="1:7" ht="13.05" customHeight="1" x14ac:dyDescent="0.3">
      <c r="A27" s="1" t="s">
        <v>891</v>
      </c>
      <c r="B27" s="31"/>
      <c r="C27" s="31"/>
      <c r="D27" s="31"/>
      <c r="E27" s="31"/>
      <c r="F27" s="31"/>
      <c r="G27" s="31"/>
    </row>
    <row r="28" spans="1:7" x14ac:dyDescent="0.3">
      <c r="A28" s="613"/>
      <c r="B28" s="613"/>
      <c r="C28" s="613"/>
      <c r="D28" s="613"/>
      <c r="E28" s="613"/>
    </row>
    <row r="29" spans="1:7" x14ac:dyDescent="0.3">
      <c r="A29" s="85"/>
      <c r="B29" s="85"/>
      <c r="C29" s="85"/>
      <c r="D29" s="85"/>
      <c r="E29" s="85"/>
    </row>
  </sheetData>
  <mergeCells count="3">
    <mergeCell ref="A2:E2"/>
    <mergeCell ref="A28:E28"/>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29" sqref="A29:A30"/>
    </sheetView>
  </sheetViews>
  <sheetFormatPr defaultColWidth="9.21875" defaultRowHeight="13.8" x14ac:dyDescent="0.3"/>
  <cols>
    <col min="1" max="1" width="57.21875" style="32" customWidth="1"/>
    <col min="2" max="5" width="10.77734375" style="32" customWidth="1"/>
    <col min="6" max="16384" width="9.21875" style="32"/>
  </cols>
  <sheetData>
    <row r="1" spans="1:5" ht="13.05" customHeight="1" x14ac:dyDescent="0.3"/>
    <row r="2" spans="1:5" ht="13.05" customHeight="1" x14ac:dyDescent="0.3">
      <c r="A2" s="579" t="s">
        <v>1100</v>
      </c>
      <c r="B2" s="579"/>
      <c r="C2" s="579"/>
      <c r="D2" s="579"/>
      <c r="E2" s="579"/>
    </row>
    <row r="3" spans="1:5" ht="13.05" customHeight="1" x14ac:dyDescent="0.3"/>
    <row r="4" spans="1:5" ht="13.05" customHeight="1" x14ac:dyDescent="0.3">
      <c r="A4" s="79"/>
      <c r="B4" s="80">
        <v>2018</v>
      </c>
      <c r="C4" s="81">
        <v>2019</v>
      </c>
      <c r="D4" s="614" t="s">
        <v>600</v>
      </c>
      <c r="E4" s="612"/>
    </row>
    <row r="5" spans="1:5" ht="13.05" customHeight="1" x14ac:dyDescent="0.3">
      <c r="A5" s="64"/>
      <c r="B5" s="65" t="s">
        <v>920</v>
      </c>
      <c r="C5" s="65" t="s">
        <v>920</v>
      </c>
      <c r="D5" s="65" t="s">
        <v>920</v>
      </c>
      <c r="E5" s="66" t="s">
        <v>3</v>
      </c>
    </row>
    <row r="6" spans="1:5" ht="13.05" customHeight="1" x14ac:dyDescent="0.3">
      <c r="A6" s="69" t="s">
        <v>1045</v>
      </c>
      <c r="B6" s="70"/>
      <c r="C6" s="70"/>
      <c r="D6" s="70"/>
      <c r="E6" s="71"/>
    </row>
    <row r="7" spans="1:5" s="33" customFormat="1" ht="13.05" customHeight="1" x14ac:dyDescent="0.3">
      <c r="A7" s="82" t="s">
        <v>1109</v>
      </c>
      <c r="B7" s="58">
        <v>137</v>
      </c>
      <c r="C7" s="58">
        <v>144</v>
      </c>
      <c r="D7" s="58">
        <f>+C7-B7</f>
        <v>7</v>
      </c>
      <c r="E7" s="267" t="s">
        <v>776</v>
      </c>
    </row>
    <row r="8" spans="1:5" s="33" customFormat="1" ht="13.05" customHeight="1" x14ac:dyDescent="0.3">
      <c r="A8" s="83" t="s">
        <v>1110</v>
      </c>
      <c r="B8" s="58">
        <v>156</v>
      </c>
      <c r="C8" s="58">
        <v>267</v>
      </c>
      <c r="D8" s="58">
        <f t="shared" ref="D8:D18" si="0">+C8-B8</f>
        <v>111</v>
      </c>
      <c r="E8" s="267" t="s">
        <v>1101</v>
      </c>
    </row>
    <row r="9" spans="1:5" s="33" customFormat="1" ht="13.05" customHeight="1" x14ac:dyDescent="0.3">
      <c r="A9" s="83" t="s">
        <v>1111</v>
      </c>
      <c r="B9" s="58">
        <v>63</v>
      </c>
      <c r="C9" s="58">
        <v>65</v>
      </c>
      <c r="D9" s="58">
        <f t="shared" si="0"/>
        <v>2</v>
      </c>
      <c r="E9" s="267" t="s">
        <v>195</v>
      </c>
    </row>
    <row r="10" spans="1:5" s="33" customFormat="1" ht="13.05" customHeight="1" x14ac:dyDescent="0.3">
      <c r="A10" s="83" t="s">
        <v>1112</v>
      </c>
      <c r="B10" s="58">
        <v>62</v>
      </c>
      <c r="C10" s="58">
        <v>70</v>
      </c>
      <c r="D10" s="58">
        <f t="shared" si="0"/>
        <v>8</v>
      </c>
      <c r="E10" s="267" t="s">
        <v>360</v>
      </c>
    </row>
    <row r="11" spans="1:5" s="33" customFormat="1" ht="13.05" customHeight="1" x14ac:dyDescent="0.3">
      <c r="A11" s="83" t="s">
        <v>1113</v>
      </c>
      <c r="B11" s="58">
        <v>21</v>
      </c>
      <c r="C11" s="58">
        <v>16</v>
      </c>
      <c r="D11" s="58">
        <f t="shared" si="0"/>
        <v>-5</v>
      </c>
      <c r="E11" s="555" t="s">
        <v>1102</v>
      </c>
    </row>
    <row r="12" spans="1:5" s="33" customFormat="1" ht="13.05" customHeight="1" x14ac:dyDescent="0.3">
      <c r="A12" s="83" t="s">
        <v>1114</v>
      </c>
      <c r="B12" s="58">
        <v>567</v>
      </c>
      <c r="C12" s="58">
        <f>451-1</f>
        <v>450</v>
      </c>
      <c r="D12" s="58">
        <f t="shared" si="0"/>
        <v>-117</v>
      </c>
      <c r="E12" s="555" t="s">
        <v>1103</v>
      </c>
    </row>
    <row r="13" spans="1:5" s="33" customFormat="1" ht="13.05" customHeight="1" x14ac:dyDescent="0.3">
      <c r="A13" s="83" t="s">
        <v>1115</v>
      </c>
      <c r="B13" s="58">
        <v>391</v>
      </c>
      <c r="C13" s="58">
        <v>422</v>
      </c>
      <c r="D13" s="58">
        <f t="shared" si="0"/>
        <v>31</v>
      </c>
      <c r="E13" s="267" t="s">
        <v>810</v>
      </c>
    </row>
    <row r="14" spans="1:5" s="33" customFormat="1" ht="13.05" customHeight="1" x14ac:dyDescent="0.3">
      <c r="A14" s="83" t="s">
        <v>1116</v>
      </c>
      <c r="B14" s="58">
        <v>25</v>
      </c>
      <c r="C14" s="58">
        <v>30</v>
      </c>
      <c r="D14" s="58">
        <f t="shared" si="0"/>
        <v>5</v>
      </c>
      <c r="E14" s="267" t="s">
        <v>1104</v>
      </c>
    </row>
    <row r="15" spans="1:5" s="33" customFormat="1" ht="13.05" customHeight="1" x14ac:dyDescent="0.3">
      <c r="A15" s="83" t="s">
        <v>1117</v>
      </c>
      <c r="B15" s="58">
        <v>7</v>
      </c>
      <c r="C15" s="58">
        <v>6</v>
      </c>
      <c r="D15" s="58">
        <f t="shared" si="0"/>
        <v>-1</v>
      </c>
      <c r="E15" s="555" t="s">
        <v>1105</v>
      </c>
    </row>
    <row r="16" spans="1:5" s="33" customFormat="1" ht="13.05" customHeight="1" x14ac:dyDescent="0.3">
      <c r="A16" s="83" t="s">
        <v>1118</v>
      </c>
      <c r="B16" s="58">
        <v>193</v>
      </c>
      <c r="C16" s="58">
        <v>175</v>
      </c>
      <c r="D16" s="58">
        <f t="shared" si="0"/>
        <v>-18</v>
      </c>
      <c r="E16" s="555" t="s">
        <v>193</v>
      </c>
    </row>
    <row r="17" spans="1:7" s="33" customFormat="1" ht="13.05" customHeight="1" x14ac:dyDescent="0.3">
      <c r="A17" s="83" t="s">
        <v>1119</v>
      </c>
      <c r="B17" s="58">
        <v>147</v>
      </c>
      <c r="C17" s="58">
        <v>132</v>
      </c>
      <c r="D17" s="58">
        <f t="shared" si="0"/>
        <v>-15</v>
      </c>
      <c r="E17" s="555" t="s">
        <v>1106</v>
      </c>
    </row>
    <row r="18" spans="1:7" s="33" customFormat="1" ht="13.05" customHeight="1" x14ac:dyDescent="0.3">
      <c r="A18" s="83" t="s">
        <v>263</v>
      </c>
      <c r="B18" s="58">
        <v>853</v>
      </c>
      <c r="C18" s="58">
        <f>889-1</f>
        <v>888</v>
      </c>
      <c r="D18" s="58">
        <f t="shared" si="0"/>
        <v>35</v>
      </c>
      <c r="E18" s="267" t="s">
        <v>121</v>
      </c>
    </row>
    <row r="19" spans="1:7" s="33" customFormat="1" ht="13.05" customHeight="1" x14ac:dyDescent="0.3">
      <c r="A19" s="73" t="s">
        <v>1</v>
      </c>
      <c r="B19" s="56">
        <f>+SUM(B7:B18)</f>
        <v>2622</v>
      </c>
      <c r="C19" s="56">
        <f>+SUM(C7:C18)</f>
        <v>2665</v>
      </c>
      <c r="D19" s="56">
        <f>+SUM(D7:D18)</f>
        <v>43</v>
      </c>
      <c r="E19" s="551" t="s">
        <v>144</v>
      </c>
    </row>
    <row r="20" spans="1:7" ht="13.05" customHeight="1" x14ac:dyDescent="0.3">
      <c r="A20" s="69" t="s">
        <v>1120</v>
      </c>
      <c r="B20" s="70"/>
      <c r="C20" s="70"/>
      <c r="D20" s="70"/>
      <c r="E20" s="84"/>
    </row>
    <row r="21" spans="1:7" ht="13.05" customHeight="1" x14ac:dyDescent="0.3">
      <c r="A21" s="82" t="s">
        <v>1110</v>
      </c>
      <c r="B21" s="58">
        <v>90</v>
      </c>
      <c r="C21" s="58">
        <v>110</v>
      </c>
      <c r="D21" s="58">
        <f t="shared" ref="D21:D26" si="1">+C21-B21</f>
        <v>20</v>
      </c>
      <c r="E21" s="18" t="s">
        <v>1107</v>
      </c>
    </row>
    <row r="22" spans="1:7" ht="13.05" customHeight="1" x14ac:dyDescent="0.3">
      <c r="A22" s="83" t="s">
        <v>1112</v>
      </c>
      <c r="B22" s="58">
        <v>14</v>
      </c>
      <c r="C22" s="58">
        <v>12</v>
      </c>
      <c r="D22" s="58">
        <f t="shared" si="1"/>
        <v>-2</v>
      </c>
      <c r="E22" s="541" t="s">
        <v>759</v>
      </c>
    </row>
    <row r="23" spans="1:7" ht="13.05" customHeight="1" x14ac:dyDescent="0.3">
      <c r="A23" s="83" t="s">
        <v>1117</v>
      </c>
      <c r="B23" s="58">
        <v>5</v>
      </c>
      <c r="C23" s="58">
        <v>5</v>
      </c>
      <c r="D23" s="58">
        <f t="shared" si="1"/>
        <v>0</v>
      </c>
      <c r="E23" s="541" t="s">
        <v>1108</v>
      </c>
    </row>
    <row r="24" spans="1:7" ht="13.05" customHeight="1" x14ac:dyDescent="0.3">
      <c r="A24" s="83" t="s">
        <v>1121</v>
      </c>
      <c r="B24" s="58">
        <v>8</v>
      </c>
      <c r="C24" s="58">
        <v>8</v>
      </c>
      <c r="D24" s="58">
        <f t="shared" si="1"/>
        <v>0</v>
      </c>
      <c r="E24" s="18" t="s">
        <v>161</v>
      </c>
    </row>
    <row r="25" spans="1:7" ht="13.05" customHeight="1" x14ac:dyDescent="0.3">
      <c r="A25" s="83" t="s">
        <v>1122</v>
      </c>
      <c r="B25" s="58">
        <v>14</v>
      </c>
      <c r="C25" s="58">
        <v>14</v>
      </c>
      <c r="D25" s="58">
        <f t="shared" si="1"/>
        <v>0</v>
      </c>
      <c r="E25" s="541" t="s">
        <v>156</v>
      </c>
    </row>
    <row r="26" spans="1:7" ht="13.05" customHeight="1" x14ac:dyDescent="0.3">
      <c r="A26" s="83" t="s">
        <v>263</v>
      </c>
      <c r="B26" s="58">
        <f>328-1</f>
        <v>327</v>
      </c>
      <c r="C26" s="58">
        <f>305-1</f>
        <v>304</v>
      </c>
      <c r="D26" s="58">
        <f t="shared" si="1"/>
        <v>-23</v>
      </c>
      <c r="E26" s="541" t="s">
        <v>718</v>
      </c>
    </row>
    <row r="27" spans="1:7" ht="13.05" customHeight="1" x14ac:dyDescent="0.3">
      <c r="A27" s="74" t="s">
        <v>1</v>
      </c>
      <c r="B27" s="56">
        <f>+SUM(B21:B26)</f>
        <v>458</v>
      </c>
      <c r="C27" s="56">
        <f>+SUM(C21:C26)</f>
        <v>453</v>
      </c>
      <c r="D27" s="56">
        <f>+SUM(D21:D26)</f>
        <v>-5</v>
      </c>
      <c r="E27" s="552" t="s">
        <v>762</v>
      </c>
    </row>
    <row r="28" spans="1:7" ht="13.05" customHeight="1" x14ac:dyDescent="0.3">
      <c r="A28" s="75" t="s">
        <v>1047</v>
      </c>
      <c r="B28" s="86">
        <f>+B19-B27</f>
        <v>2164</v>
      </c>
      <c r="C28" s="86">
        <f>+C19-C27</f>
        <v>2212</v>
      </c>
      <c r="D28" s="86">
        <f>+D19-D27</f>
        <v>48</v>
      </c>
      <c r="E28" s="87" t="s">
        <v>119</v>
      </c>
    </row>
    <row r="29" spans="1:7" ht="13.05" customHeight="1" x14ac:dyDescent="0.3">
      <c r="A29" s="1" t="s">
        <v>98</v>
      </c>
      <c r="B29" s="1"/>
      <c r="C29" s="1"/>
      <c r="D29" s="1"/>
      <c r="E29" s="1"/>
      <c r="F29" s="1"/>
      <c r="G29" s="1"/>
    </row>
    <row r="30" spans="1:7" ht="13.05" customHeight="1" x14ac:dyDescent="0.3">
      <c r="A30" s="1" t="s">
        <v>891</v>
      </c>
      <c r="B30" s="31"/>
      <c r="C30" s="31"/>
      <c r="D30" s="31"/>
      <c r="E30" s="31"/>
      <c r="F30" s="31"/>
      <c r="G30" s="31"/>
    </row>
    <row r="31" spans="1:7" x14ac:dyDescent="0.3">
      <c r="A31" s="85"/>
      <c r="B31" s="85"/>
      <c r="C31" s="85"/>
      <c r="D31" s="85"/>
      <c r="E31" s="85"/>
    </row>
    <row r="32" spans="1:7" x14ac:dyDescent="0.3">
      <c r="A32" s="85"/>
      <c r="B32" s="85"/>
      <c r="C32" s="85"/>
      <c r="D32" s="85"/>
      <c r="E32" s="85"/>
    </row>
  </sheetData>
  <mergeCells count="2">
    <mergeCell ref="A2:E2"/>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35"/>
  <sheetViews>
    <sheetView showGridLines="0" workbookViewId="0">
      <selection activeCell="G2" sqref="G2"/>
    </sheetView>
  </sheetViews>
  <sheetFormatPr defaultColWidth="9.21875" defaultRowHeight="14.4" x14ac:dyDescent="0.3"/>
  <cols>
    <col min="1" max="1" width="34.21875" style="2" bestFit="1" customWidth="1"/>
    <col min="2" max="6" width="10.77734375" style="2" customWidth="1"/>
    <col min="7" max="16384" width="9.21875" style="2"/>
  </cols>
  <sheetData>
    <row r="1" spans="1:7" s="32" customFormat="1" ht="13.05" customHeight="1" x14ac:dyDescent="0.3"/>
    <row r="2" spans="1:7" s="32" customFormat="1" ht="26.1" customHeight="1" x14ac:dyDescent="0.3">
      <c r="A2" s="579" t="s">
        <v>112</v>
      </c>
      <c r="B2" s="579"/>
      <c r="C2" s="579"/>
      <c r="D2" s="579"/>
      <c r="E2" s="579"/>
      <c r="F2" s="579"/>
      <c r="G2" s="52"/>
    </row>
    <row r="3" spans="1:7" s="32" customFormat="1" ht="13.05" customHeight="1" x14ac:dyDescent="0.3"/>
    <row r="4" spans="1:7" s="32" customFormat="1" ht="13.05" customHeight="1" x14ac:dyDescent="0.3">
      <c r="A4" s="9"/>
      <c r="B4" s="259">
        <v>2016</v>
      </c>
      <c r="C4" s="259">
        <v>2017</v>
      </c>
      <c r="D4" s="259">
        <v>2018</v>
      </c>
      <c r="E4" s="259">
        <v>2019</v>
      </c>
      <c r="F4" s="123" t="s">
        <v>104</v>
      </c>
    </row>
    <row r="5" spans="1:7" s="32" customFormat="1" ht="13.05" customHeight="1" x14ac:dyDescent="0.3">
      <c r="A5" s="125" t="s">
        <v>129</v>
      </c>
      <c r="B5" s="126"/>
      <c r="C5" s="126"/>
      <c r="D5" s="126"/>
      <c r="E5" s="126"/>
      <c r="F5" s="127"/>
    </row>
    <row r="6" spans="1:7" s="32" customFormat="1" ht="13.05" customHeight="1" x14ac:dyDescent="0.3">
      <c r="A6" s="271" t="s">
        <v>74</v>
      </c>
      <c r="B6" s="272"/>
      <c r="C6" s="272"/>
      <c r="D6" s="272"/>
      <c r="E6" s="272"/>
      <c r="F6" s="273"/>
    </row>
    <row r="7" spans="1:7" s="32" customFormat="1" ht="13.05" customHeight="1" x14ac:dyDescent="0.3">
      <c r="A7" s="57" t="s">
        <v>130</v>
      </c>
      <c r="B7" s="274">
        <v>283015.01500000001</v>
      </c>
      <c r="C7" s="274">
        <v>288162.57400000002</v>
      </c>
      <c r="D7" s="274">
        <v>286019.65796981001</v>
      </c>
      <c r="E7" s="274">
        <v>289342.24462199997</v>
      </c>
      <c r="F7" s="273" t="s">
        <v>0</v>
      </c>
    </row>
    <row r="8" spans="1:7" s="32" customFormat="1" ht="13.05" customHeight="1" x14ac:dyDescent="0.3">
      <c r="A8" s="57" t="s">
        <v>107</v>
      </c>
      <c r="B8" s="272" t="s">
        <v>0</v>
      </c>
      <c r="C8" s="275" t="s">
        <v>148</v>
      </c>
      <c r="D8" s="477" t="s">
        <v>113</v>
      </c>
      <c r="E8" s="275" t="s">
        <v>158</v>
      </c>
      <c r="F8" s="276" t="s">
        <v>164</v>
      </c>
    </row>
    <row r="9" spans="1:7" s="32" customFormat="1" ht="13.05" customHeight="1" x14ac:dyDescent="0.3">
      <c r="A9" s="57" t="s">
        <v>131</v>
      </c>
      <c r="B9" s="275" t="s">
        <v>132</v>
      </c>
      <c r="C9" s="275" t="s">
        <v>133</v>
      </c>
      <c r="D9" s="275" t="s">
        <v>134</v>
      </c>
      <c r="E9" s="275" t="s">
        <v>90</v>
      </c>
      <c r="F9" s="276" t="s">
        <v>165</v>
      </c>
    </row>
    <row r="10" spans="1:7" s="32" customFormat="1" ht="13.05" customHeight="1" x14ac:dyDescent="0.3">
      <c r="A10" s="271" t="s">
        <v>75</v>
      </c>
      <c r="B10" s="272"/>
      <c r="C10" s="272"/>
      <c r="D10" s="272"/>
      <c r="E10" s="272"/>
      <c r="F10" s="273"/>
    </row>
    <row r="11" spans="1:7" s="32" customFormat="1" ht="13.05" customHeight="1" x14ac:dyDescent="0.3">
      <c r="A11" s="57" t="s">
        <v>130</v>
      </c>
      <c r="B11" s="274">
        <v>30879.481</v>
      </c>
      <c r="C11" s="274">
        <v>22992.864000000001</v>
      </c>
      <c r="D11" s="274">
        <v>24762.57474616</v>
      </c>
      <c r="E11" s="274">
        <v>24980.828000000001</v>
      </c>
      <c r="F11" s="273" t="s">
        <v>0</v>
      </c>
    </row>
    <row r="12" spans="1:7" s="32" customFormat="1" ht="13.05" customHeight="1" x14ac:dyDescent="0.3">
      <c r="A12" s="57" t="s">
        <v>107</v>
      </c>
      <c r="B12" s="275" t="s">
        <v>0</v>
      </c>
      <c r="C12" s="477" t="s">
        <v>149</v>
      </c>
      <c r="D12" s="275" t="s">
        <v>154</v>
      </c>
      <c r="E12" s="275" t="s">
        <v>159</v>
      </c>
      <c r="F12" s="478" t="s">
        <v>166</v>
      </c>
    </row>
    <row r="13" spans="1:7" s="32" customFormat="1" ht="13.05" customHeight="1" x14ac:dyDescent="0.3">
      <c r="A13" s="57" t="s">
        <v>131</v>
      </c>
      <c r="B13" s="275" t="s">
        <v>135</v>
      </c>
      <c r="C13" s="275" t="s">
        <v>150</v>
      </c>
      <c r="D13" s="275" t="s">
        <v>136</v>
      </c>
      <c r="E13" s="275" t="s">
        <v>91</v>
      </c>
      <c r="F13" s="276" t="s">
        <v>167</v>
      </c>
    </row>
    <row r="14" spans="1:7" s="32" customFormat="1" ht="13.05" customHeight="1" x14ac:dyDescent="0.3">
      <c r="A14" s="271" t="s">
        <v>76</v>
      </c>
      <c r="B14" s="272"/>
      <c r="C14" s="272"/>
      <c r="D14" s="272"/>
      <c r="E14" s="272"/>
      <c r="F14" s="273"/>
    </row>
    <row r="15" spans="1:7" s="32" customFormat="1" ht="13.05" customHeight="1" x14ac:dyDescent="0.3">
      <c r="A15" s="57" t="s">
        <v>130</v>
      </c>
      <c r="B15" s="274">
        <v>16386.528999999999</v>
      </c>
      <c r="C15" s="274">
        <v>16688.243999999999</v>
      </c>
      <c r="D15" s="274">
        <v>18405.270563133858</v>
      </c>
      <c r="E15" s="274">
        <v>16179.642</v>
      </c>
      <c r="F15" s="273" t="s">
        <v>0</v>
      </c>
    </row>
    <row r="16" spans="1:7" s="32" customFormat="1" ht="13.05" customHeight="1" x14ac:dyDescent="0.3">
      <c r="A16" s="57" t="s">
        <v>107</v>
      </c>
      <c r="B16" s="275" t="s">
        <v>0</v>
      </c>
      <c r="C16" s="275" t="s">
        <v>148</v>
      </c>
      <c r="D16" s="275" t="s">
        <v>155</v>
      </c>
      <c r="E16" s="477" t="s">
        <v>160</v>
      </c>
      <c r="F16" s="276" t="s">
        <v>115</v>
      </c>
    </row>
    <row r="17" spans="1:6" s="32" customFormat="1" ht="13.05" customHeight="1" x14ac:dyDescent="0.3">
      <c r="A17" s="57" t="s">
        <v>131</v>
      </c>
      <c r="B17" s="275" t="s">
        <v>147</v>
      </c>
      <c r="C17" s="275" t="s">
        <v>120</v>
      </c>
      <c r="D17" s="275" t="s">
        <v>137</v>
      </c>
      <c r="E17" s="275" t="s">
        <v>92</v>
      </c>
      <c r="F17" s="276" t="s">
        <v>168</v>
      </c>
    </row>
    <row r="18" spans="1:6" s="32" customFormat="1" ht="13.05" customHeight="1" x14ac:dyDescent="0.3">
      <c r="A18" s="153" t="s">
        <v>2</v>
      </c>
      <c r="B18" s="277"/>
      <c r="C18" s="277"/>
      <c r="D18" s="277"/>
      <c r="E18" s="277"/>
      <c r="F18" s="278"/>
    </row>
    <row r="19" spans="1:6" s="32" customFormat="1" ht="13.05" customHeight="1" x14ac:dyDescent="0.3">
      <c r="A19" s="271" t="s">
        <v>40</v>
      </c>
      <c r="B19" s="272"/>
      <c r="C19" s="272"/>
      <c r="D19" s="272"/>
      <c r="E19" s="272"/>
      <c r="F19" s="273"/>
    </row>
    <row r="20" spans="1:6" s="32" customFormat="1" ht="13.05" customHeight="1" x14ac:dyDescent="0.3">
      <c r="A20" s="57" t="s">
        <v>130</v>
      </c>
      <c r="B20" s="274">
        <v>263012.842</v>
      </c>
      <c r="C20" s="274">
        <v>229252.67</v>
      </c>
      <c r="D20" s="274">
        <v>224643.90075736001</v>
      </c>
      <c r="E20" s="274">
        <v>229413.44362199999</v>
      </c>
      <c r="F20" s="273" t="s">
        <v>0</v>
      </c>
    </row>
    <row r="21" spans="1:6" s="32" customFormat="1" ht="13.05" customHeight="1" x14ac:dyDescent="0.3">
      <c r="A21" s="57" t="s">
        <v>107</v>
      </c>
      <c r="B21" s="275" t="s">
        <v>0</v>
      </c>
      <c r="C21" s="477" t="s">
        <v>151</v>
      </c>
      <c r="D21" s="477" t="s">
        <v>156</v>
      </c>
      <c r="E21" s="275" t="s">
        <v>161</v>
      </c>
      <c r="F21" s="478" t="s">
        <v>169</v>
      </c>
    </row>
    <row r="22" spans="1:6" s="32" customFormat="1" ht="13.05" customHeight="1" x14ac:dyDescent="0.3">
      <c r="A22" s="57" t="s">
        <v>131</v>
      </c>
      <c r="B22" s="275" t="s">
        <v>138</v>
      </c>
      <c r="C22" s="275" t="s">
        <v>152</v>
      </c>
      <c r="D22" s="275" t="s">
        <v>139</v>
      </c>
      <c r="E22" s="275" t="s">
        <v>88</v>
      </c>
      <c r="F22" s="276" t="s">
        <v>140</v>
      </c>
    </row>
    <row r="23" spans="1:6" s="32" customFormat="1" ht="13.05" customHeight="1" x14ac:dyDescent="0.3">
      <c r="A23" s="271" t="s">
        <v>41</v>
      </c>
      <c r="B23" s="272"/>
      <c r="C23" s="272"/>
      <c r="D23" s="272"/>
      <c r="E23" s="272"/>
      <c r="F23" s="273"/>
    </row>
    <row r="24" spans="1:6" s="32" customFormat="1" ht="13.05" customHeight="1" x14ac:dyDescent="0.3">
      <c r="A24" s="57" t="s">
        <v>130</v>
      </c>
      <c r="B24" s="274">
        <v>61955.411999999997</v>
      </c>
      <c r="C24" s="274">
        <v>90603.91</v>
      </c>
      <c r="D24" s="274">
        <v>95712.712229453857</v>
      </c>
      <c r="E24" s="274">
        <v>91769.763999999996</v>
      </c>
      <c r="F24" s="273" t="s">
        <v>0</v>
      </c>
    </row>
    <row r="25" spans="1:6" s="32" customFormat="1" ht="13.05" customHeight="1" x14ac:dyDescent="0.3">
      <c r="A25" s="57" t="s">
        <v>107</v>
      </c>
      <c r="B25" s="275" t="s">
        <v>0</v>
      </c>
      <c r="C25" s="275" t="s">
        <v>45</v>
      </c>
      <c r="D25" s="275" t="s">
        <v>137</v>
      </c>
      <c r="E25" s="477" t="s">
        <v>162</v>
      </c>
      <c r="F25" s="276" t="s">
        <v>170</v>
      </c>
    </row>
    <row r="26" spans="1:6" s="32" customFormat="1" ht="13.05" customHeight="1" x14ac:dyDescent="0.3">
      <c r="A26" s="57" t="s">
        <v>131</v>
      </c>
      <c r="B26" s="275" t="s">
        <v>141</v>
      </c>
      <c r="C26" s="275" t="s">
        <v>142</v>
      </c>
      <c r="D26" s="275" t="s">
        <v>143</v>
      </c>
      <c r="E26" s="275" t="s">
        <v>47</v>
      </c>
      <c r="F26" s="276" t="s">
        <v>171</v>
      </c>
    </row>
    <row r="27" spans="1:6" s="32" customFormat="1" ht="13.05" customHeight="1" x14ac:dyDescent="0.3">
      <c r="A27" s="271" t="s">
        <v>42</v>
      </c>
      <c r="B27" s="272"/>
      <c r="C27" s="272"/>
      <c r="D27" s="272"/>
      <c r="E27" s="272"/>
      <c r="F27" s="273"/>
    </row>
    <row r="28" spans="1:6" s="32" customFormat="1" ht="13.05" customHeight="1" x14ac:dyDescent="0.3">
      <c r="A28" s="57" t="s">
        <v>130</v>
      </c>
      <c r="B28" s="274">
        <v>5312.7709999999997</v>
      </c>
      <c r="C28" s="274">
        <v>7987.1019999999999</v>
      </c>
      <c r="D28" s="274">
        <v>8830.8902922899997</v>
      </c>
      <c r="E28" s="274">
        <v>9319.5069999999996</v>
      </c>
      <c r="F28" s="279" t="s">
        <v>0</v>
      </c>
    </row>
    <row r="29" spans="1:6" s="32" customFormat="1" ht="13.05" customHeight="1" x14ac:dyDescent="0.3">
      <c r="A29" s="57" t="s">
        <v>107</v>
      </c>
      <c r="B29" s="275" t="s">
        <v>0</v>
      </c>
      <c r="C29" s="275" t="s">
        <v>153</v>
      </c>
      <c r="D29" s="275" t="s">
        <v>157</v>
      </c>
      <c r="E29" s="275" t="s">
        <v>163</v>
      </c>
      <c r="F29" s="276" t="s">
        <v>172</v>
      </c>
    </row>
    <row r="30" spans="1:6" s="32" customFormat="1" ht="13.05" customHeight="1" x14ac:dyDescent="0.3">
      <c r="A30" s="57" t="s">
        <v>131</v>
      </c>
      <c r="B30" s="275" t="s">
        <v>144</v>
      </c>
      <c r="C30" s="275" t="s">
        <v>145</v>
      </c>
      <c r="D30" s="275" t="s">
        <v>146</v>
      </c>
      <c r="E30" s="275" t="s">
        <v>89</v>
      </c>
      <c r="F30" s="276" t="s">
        <v>145</v>
      </c>
    </row>
    <row r="31" spans="1:6" s="32" customFormat="1" ht="13.05" customHeight="1" x14ac:dyDescent="0.3">
      <c r="A31" s="280" t="s">
        <v>1</v>
      </c>
      <c r="B31" s="281">
        <v>330281.02500000002</v>
      </c>
      <c r="C31" s="281">
        <v>327843.68200000003</v>
      </c>
      <c r="D31" s="281">
        <v>329187.5032791039</v>
      </c>
      <c r="E31" s="281">
        <v>330502.714622</v>
      </c>
      <c r="F31" s="282" t="s">
        <v>0</v>
      </c>
    </row>
    <row r="32" spans="1:6" ht="13.05" customHeight="1" x14ac:dyDescent="0.3">
      <c r="A32" s="1" t="s">
        <v>98</v>
      </c>
    </row>
    <row r="33" spans="1:5" ht="13.05" customHeight="1" x14ac:dyDescent="0.3">
      <c r="A33" s="573" t="s">
        <v>97</v>
      </c>
      <c r="B33" s="573"/>
      <c r="C33" s="573"/>
      <c r="D33" s="573"/>
      <c r="E33" s="573"/>
    </row>
    <row r="34" spans="1:5" x14ac:dyDescent="0.3">
      <c r="B34" s="8"/>
      <c r="C34" s="8"/>
      <c r="D34" s="8"/>
      <c r="E34" s="8"/>
    </row>
    <row r="35" spans="1:5" x14ac:dyDescent="0.3">
      <c r="B35" s="8"/>
      <c r="C35" s="8"/>
      <c r="D35" s="8"/>
      <c r="E35"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29" sqref="A29"/>
    </sheetView>
  </sheetViews>
  <sheetFormatPr defaultColWidth="9.21875" defaultRowHeight="13.8" x14ac:dyDescent="0.3"/>
  <cols>
    <col min="1" max="1" width="67.77734375" style="32" customWidth="1"/>
    <col min="2" max="4" width="14.21875" style="32" customWidth="1"/>
    <col min="5" max="5" width="10.77734375" style="32" customWidth="1"/>
    <col min="6" max="16384" width="9.21875" style="32"/>
  </cols>
  <sheetData>
    <row r="1" spans="1:5" ht="13.05" customHeight="1" x14ac:dyDescent="0.3"/>
    <row r="2" spans="1:5" ht="13.05" customHeight="1" x14ac:dyDescent="0.3">
      <c r="A2" s="579" t="s">
        <v>1127</v>
      </c>
      <c r="B2" s="579"/>
      <c r="C2" s="579"/>
      <c r="D2" s="579"/>
      <c r="E2" s="579"/>
    </row>
    <row r="3" spans="1:5" ht="13.05" customHeight="1" x14ac:dyDescent="0.3"/>
    <row r="4" spans="1:5" ht="13.05" customHeight="1" x14ac:dyDescent="0.3">
      <c r="A4" s="79"/>
      <c r="B4" s="80">
        <v>2018</v>
      </c>
      <c r="C4" s="81">
        <v>2019</v>
      </c>
      <c r="D4" s="614" t="s">
        <v>600</v>
      </c>
      <c r="E4" s="612"/>
    </row>
    <row r="5" spans="1:5" ht="13.05" customHeight="1" x14ac:dyDescent="0.3">
      <c r="A5" s="64"/>
      <c r="B5" s="65" t="s">
        <v>920</v>
      </c>
      <c r="C5" s="65" t="s">
        <v>920</v>
      </c>
      <c r="D5" s="65" t="s">
        <v>920</v>
      </c>
      <c r="E5" s="66" t="s">
        <v>3</v>
      </c>
    </row>
    <row r="6" spans="1:5" ht="26.1" customHeight="1" x14ac:dyDescent="0.3">
      <c r="A6" s="69" t="s">
        <v>1051</v>
      </c>
      <c r="B6" s="70"/>
      <c r="C6" s="70"/>
      <c r="D6" s="70"/>
      <c r="E6" s="84"/>
    </row>
    <row r="7" spans="1:5" s="33" customFormat="1" ht="13.05" customHeight="1" x14ac:dyDescent="0.3">
      <c r="A7" s="82" t="s">
        <v>1128</v>
      </c>
      <c r="B7" s="58">
        <v>-1</v>
      </c>
      <c r="C7" s="58">
        <v>-1</v>
      </c>
      <c r="D7" s="16">
        <v>0</v>
      </c>
      <c r="E7" s="17">
        <v>0</v>
      </c>
    </row>
    <row r="8" spans="1:5" s="33" customFormat="1" ht="13.05" customHeight="1" x14ac:dyDescent="0.3">
      <c r="A8" s="82" t="s">
        <v>1093</v>
      </c>
      <c r="B8" s="58">
        <v>181</v>
      </c>
      <c r="C8" s="58">
        <v>508</v>
      </c>
      <c r="D8" s="58">
        <v>327</v>
      </c>
      <c r="E8" s="17">
        <v>0</v>
      </c>
    </row>
    <row r="9" spans="1:5" s="33" customFormat="1" ht="13.05" customHeight="1" x14ac:dyDescent="0.3">
      <c r="A9" s="83" t="s">
        <v>1094</v>
      </c>
      <c r="B9" s="58">
        <v>-268</v>
      </c>
      <c r="C9" s="58">
        <v>10</v>
      </c>
      <c r="D9" s="58">
        <v>278</v>
      </c>
      <c r="E9" s="17">
        <v>0</v>
      </c>
    </row>
    <row r="10" spans="1:5" s="33" customFormat="1" ht="13.05" customHeight="1" x14ac:dyDescent="0.3">
      <c r="A10" s="83" t="s">
        <v>1096</v>
      </c>
      <c r="B10" s="58">
        <v>1</v>
      </c>
      <c r="C10" s="16">
        <v>0</v>
      </c>
      <c r="D10" s="58">
        <v>-1</v>
      </c>
      <c r="E10" s="17">
        <v>0</v>
      </c>
    </row>
    <row r="11" spans="1:5" s="33" customFormat="1" ht="13.05" customHeight="1" x14ac:dyDescent="0.3">
      <c r="A11" s="83" t="s">
        <v>1097</v>
      </c>
      <c r="B11" s="45">
        <v>0</v>
      </c>
      <c r="C11" s="59">
        <v>19</v>
      </c>
      <c r="D11" s="59">
        <v>19</v>
      </c>
      <c r="E11" s="46">
        <v>0</v>
      </c>
    </row>
    <row r="12" spans="1:5" s="33" customFormat="1" ht="13.05" customHeight="1" x14ac:dyDescent="0.3">
      <c r="A12" s="73" t="s">
        <v>1</v>
      </c>
      <c r="B12" s="58">
        <v>-87</v>
      </c>
      <c r="C12" s="58">
        <v>536</v>
      </c>
      <c r="D12" s="58">
        <v>623</v>
      </c>
      <c r="E12" s="555" t="s">
        <v>1123</v>
      </c>
    </row>
    <row r="13" spans="1:5" s="33" customFormat="1" ht="26.1" customHeight="1" x14ac:dyDescent="0.3">
      <c r="A13" s="69" t="s">
        <v>1052</v>
      </c>
      <c r="B13" s="70"/>
      <c r="C13" s="70"/>
      <c r="D13" s="70"/>
      <c r="E13" s="84"/>
    </row>
    <row r="14" spans="1:5" s="33" customFormat="1" ht="13.05" customHeight="1" x14ac:dyDescent="0.3">
      <c r="A14" s="83" t="s">
        <v>1129</v>
      </c>
      <c r="B14" s="58">
        <v>-111</v>
      </c>
      <c r="C14" s="58">
        <v>-79</v>
      </c>
      <c r="D14" s="58">
        <v>32</v>
      </c>
      <c r="E14" s="17">
        <v>0</v>
      </c>
    </row>
    <row r="15" spans="1:5" s="33" customFormat="1" ht="13.05" customHeight="1" x14ac:dyDescent="0.3">
      <c r="A15" s="82" t="s">
        <v>1128</v>
      </c>
      <c r="B15" s="58">
        <v>-36</v>
      </c>
      <c r="C15" s="58">
        <v>-337</v>
      </c>
      <c r="D15" s="58">
        <v>-301</v>
      </c>
      <c r="E15" s="17">
        <v>0</v>
      </c>
    </row>
    <row r="16" spans="1:5" s="33" customFormat="1" ht="13.05" customHeight="1" x14ac:dyDescent="0.3">
      <c r="A16" s="82" t="s">
        <v>1093</v>
      </c>
      <c r="B16" s="58">
        <v>24</v>
      </c>
      <c r="C16" s="58">
        <v>36</v>
      </c>
      <c r="D16" s="58">
        <v>12</v>
      </c>
      <c r="E16" s="17">
        <v>0</v>
      </c>
    </row>
    <row r="17" spans="1:7" s="33" customFormat="1" ht="13.05" customHeight="1" x14ac:dyDescent="0.3">
      <c r="A17" s="83" t="s">
        <v>1094</v>
      </c>
      <c r="B17" s="58">
        <v>34</v>
      </c>
      <c r="C17" s="58">
        <v>-2</v>
      </c>
      <c r="D17" s="58">
        <v>-36</v>
      </c>
      <c r="E17" s="17">
        <v>0</v>
      </c>
    </row>
    <row r="18" spans="1:7" s="33" customFormat="1" ht="13.05" customHeight="1" x14ac:dyDescent="0.3">
      <c r="A18" s="83" t="s">
        <v>1130</v>
      </c>
      <c r="B18" s="58">
        <v>-7</v>
      </c>
      <c r="C18" s="16">
        <v>0</v>
      </c>
      <c r="D18" s="58">
        <v>7</v>
      </c>
      <c r="E18" s="17">
        <v>0</v>
      </c>
    </row>
    <row r="19" spans="1:7" s="33" customFormat="1" ht="13.05" customHeight="1" x14ac:dyDescent="0.3">
      <c r="A19" s="83" t="s">
        <v>1095</v>
      </c>
      <c r="B19" s="58">
        <v>5</v>
      </c>
      <c r="C19" s="58">
        <v>-1</v>
      </c>
      <c r="D19" s="58">
        <v>-6</v>
      </c>
      <c r="E19" s="17">
        <v>0</v>
      </c>
    </row>
    <row r="20" spans="1:7" s="33" customFormat="1" ht="13.05" customHeight="1" x14ac:dyDescent="0.3">
      <c r="A20" s="83" t="s">
        <v>1096</v>
      </c>
      <c r="B20" s="58">
        <v>111</v>
      </c>
      <c r="C20" s="58">
        <v>-164</v>
      </c>
      <c r="D20" s="58">
        <v>-275</v>
      </c>
      <c r="E20" s="17">
        <v>0</v>
      </c>
    </row>
    <row r="21" spans="1:7" s="33" customFormat="1" ht="13.05" customHeight="1" x14ac:dyDescent="0.3">
      <c r="A21" s="83" t="s">
        <v>1097</v>
      </c>
      <c r="B21" s="58">
        <v>-2</v>
      </c>
      <c r="C21" s="58">
        <v>-7</v>
      </c>
      <c r="D21" s="58">
        <v>-5</v>
      </c>
      <c r="E21" s="46">
        <v>0</v>
      </c>
    </row>
    <row r="22" spans="1:7" s="33" customFormat="1" ht="13.05" customHeight="1" x14ac:dyDescent="0.3">
      <c r="A22" s="73" t="s">
        <v>1</v>
      </c>
      <c r="B22" s="56">
        <v>18</v>
      </c>
      <c r="C22" s="56">
        <v>-554</v>
      </c>
      <c r="D22" s="56">
        <v>-572</v>
      </c>
      <c r="E22" s="555" t="s">
        <v>1124</v>
      </c>
    </row>
    <row r="23" spans="1:7" ht="13.05" customHeight="1" x14ac:dyDescent="0.3">
      <c r="A23" s="69" t="s">
        <v>1053</v>
      </c>
      <c r="B23" s="70"/>
      <c r="C23" s="70"/>
      <c r="D23" s="70"/>
      <c r="E23" s="84"/>
    </row>
    <row r="24" spans="1:7" ht="13.05" customHeight="1" x14ac:dyDescent="0.3">
      <c r="A24" s="82" t="s">
        <v>1131</v>
      </c>
      <c r="B24" s="58">
        <v>-95</v>
      </c>
      <c r="C24" s="58">
        <v>-359</v>
      </c>
      <c r="D24" s="58">
        <v>-264</v>
      </c>
      <c r="E24" s="17">
        <v>0</v>
      </c>
    </row>
    <row r="25" spans="1:7" ht="13.05" customHeight="1" x14ac:dyDescent="0.3">
      <c r="A25" s="82" t="s">
        <v>1132</v>
      </c>
      <c r="B25" s="59">
        <v>52</v>
      </c>
      <c r="C25" s="59">
        <v>356</v>
      </c>
      <c r="D25" s="59">
        <v>304</v>
      </c>
      <c r="E25" s="46">
        <v>0</v>
      </c>
    </row>
    <row r="26" spans="1:7" ht="13.05" customHeight="1" x14ac:dyDescent="0.3">
      <c r="A26" s="73" t="s">
        <v>1</v>
      </c>
      <c r="B26" s="58">
        <v>-43</v>
      </c>
      <c r="C26" s="58">
        <v>-3</v>
      </c>
      <c r="D26" s="58">
        <v>40</v>
      </c>
      <c r="E26" s="555" t="s">
        <v>1125</v>
      </c>
    </row>
    <row r="27" spans="1:7" ht="13.05" customHeight="1" x14ac:dyDescent="0.3">
      <c r="A27" s="69" t="s">
        <v>1054</v>
      </c>
      <c r="B27" s="76">
        <v>47</v>
      </c>
      <c r="C27" s="76">
        <v>98</v>
      </c>
      <c r="D27" s="76">
        <v>51</v>
      </c>
      <c r="E27" s="91" t="s">
        <v>1126</v>
      </c>
    </row>
    <row r="28" spans="1:7" ht="13.05" customHeight="1" x14ac:dyDescent="0.3">
      <c r="A28" s="75" t="s">
        <v>1048</v>
      </c>
      <c r="B28" s="86">
        <v>-65</v>
      </c>
      <c r="C28" s="86">
        <v>77</v>
      </c>
      <c r="D28" s="86">
        <v>142</v>
      </c>
      <c r="E28" s="556" t="s">
        <v>1075</v>
      </c>
    </row>
    <row r="29" spans="1:7" s="1" customFormat="1" ht="13.05" customHeight="1" x14ac:dyDescent="0.2">
      <c r="A29" s="1" t="s">
        <v>98</v>
      </c>
    </row>
    <row r="30" spans="1:7" s="1" customFormat="1" ht="13.05" customHeight="1" x14ac:dyDescent="0.2">
      <c r="A30" s="1" t="s">
        <v>891</v>
      </c>
      <c r="B30" s="31"/>
      <c r="C30" s="31"/>
      <c r="D30" s="31"/>
      <c r="E30" s="31"/>
      <c r="F30" s="31"/>
      <c r="G30" s="31"/>
    </row>
    <row r="31" spans="1:7" x14ac:dyDescent="0.3">
      <c r="A31" s="613"/>
      <c r="B31" s="613"/>
      <c r="C31" s="613"/>
      <c r="D31" s="613"/>
      <c r="E31" s="613"/>
    </row>
    <row r="32" spans="1:7" x14ac:dyDescent="0.3">
      <c r="A32" s="613"/>
      <c r="B32" s="613"/>
      <c r="C32" s="613"/>
      <c r="D32" s="613"/>
      <c r="E32" s="613"/>
    </row>
  </sheetData>
  <mergeCells count="4">
    <mergeCell ref="A2:E2"/>
    <mergeCell ref="A31:E31"/>
    <mergeCell ref="A32:E32"/>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2"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24" activeCellId="1" sqref="A24 A24:C29"/>
    </sheetView>
  </sheetViews>
  <sheetFormatPr defaultColWidth="9.21875" defaultRowHeight="13.8" x14ac:dyDescent="0.3"/>
  <cols>
    <col min="1" max="1" width="72" style="32" customWidth="1"/>
    <col min="2" max="3" width="10.77734375" style="32" customWidth="1"/>
    <col min="4" max="16384" width="9.21875" style="32"/>
  </cols>
  <sheetData>
    <row r="1" spans="1:3" ht="13.05" customHeight="1" x14ac:dyDescent="0.3"/>
    <row r="2" spans="1:3" ht="39" customHeight="1" x14ac:dyDescent="0.3">
      <c r="A2" s="579" t="s">
        <v>1154</v>
      </c>
      <c r="B2" s="579"/>
      <c r="C2" s="579"/>
    </row>
    <row r="4" spans="1:3" ht="13.05" customHeight="1" x14ac:dyDescent="0.3">
      <c r="A4" s="92"/>
      <c r="B4" s="80">
        <v>2018</v>
      </c>
      <c r="C4" s="88">
        <v>2019</v>
      </c>
    </row>
    <row r="5" spans="1:3" ht="13.05" customHeight="1" x14ac:dyDescent="0.3">
      <c r="A5" s="64"/>
      <c r="B5" s="65" t="s">
        <v>920</v>
      </c>
      <c r="C5" s="66" t="s">
        <v>920</v>
      </c>
    </row>
    <row r="6" spans="1:3" ht="13.05" customHeight="1" x14ac:dyDescent="0.3">
      <c r="A6" s="93" t="s">
        <v>1134</v>
      </c>
      <c r="B6" s="94">
        <v>1683</v>
      </c>
      <c r="C6" s="95">
        <v>1664</v>
      </c>
    </row>
    <row r="7" spans="1:3" s="33" customFormat="1" ht="13.05" customHeight="1" x14ac:dyDescent="0.3">
      <c r="A7" s="82" t="s">
        <v>1135</v>
      </c>
      <c r="B7" s="96"/>
      <c r="C7" s="97"/>
    </row>
    <row r="8" spans="1:3" s="33" customFormat="1" ht="13.05" customHeight="1" x14ac:dyDescent="0.3">
      <c r="A8" s="98" t="s">
        <v>1136</v>
      </c>
      <c r="B8" s="99"/>
      <c r="C8" s="97"/>
    </row>
    <row r="9" spans="1:3" s="33" customFormat="1" ht="13.05" customHeight="1" x14ac:dyDescent="0.3">
      <c r="A9" s="100" t="s">
        <v>1137</v>
      </c>
      <c r="B9" s="58">
        <v>7</v>
      </c>
      <c r="C9" s="105">
        <v>-396</v>
      </c>
    </row>
    <row r="10" spans="1:3" s="33" customFormat="1" ht="13.05" customHeight="1" x14ac:dyDescent="0.3">
      <c r="A10" s="100" t="s">
        <v>1138</v>
      </c>
      <c r="B10" s="58">
        <v>-450</v>
      </c>
      <c r="C10" s="105">
        <v>-187</v>
      </c>
    </row>
    <row r="11" spans="1:3" s="33" customFormat="1" ht="13.05" customHeight="1" x14ac:dyDescent="0.3">
      <c r="A11" s="100" t="s">
        <v>1139</v>
      </c>
      <c r="B11" s="58">
        <v>-11</v>
      </c>
      <c r="C11" s="105">
        <v>-11</v>
      </c>
    </row>
    <row r="12" spans="1:3" s="33" customFormat="1" ht="13.05" customHeight="1" x14ac:dyDescent="0.3">
      <c r="A12" s="100" t="s">
        <v>1140</v>
      </c>
      <c r="B12" s="58">
        <v>-8</v>
      </c>
      <c r="C12" s="105">
        <v>239</v>
      </c>
    </row>
    <row r="13" spans="1:3" s="33" customFormat="1" ht="13.05" customHeight="1" x14ac:dyDescent="0.3">
      <c r="A13" s="100" t="s">
        <v>1141</v>
      </c>
      <c r="B13" s="58">
        <v>-701</v>
      </c>
      <c r="C13" s="105">
        <v>-509</v>
      </c>
    </row>
    <row r="14" spans="1:3" s="33" customFormat="1" ht="13.05" customHeight="1" x14ac:dyDescent="0.3">
      <c r="A14" s="100" t="s">
        <v>1142</v>
      </c>
      <c r="B14" s="58">
        <v>172</v>
      </c>
      <c r="C14" s="105">
        <v>70</v>
      </c>
    </row>
    <row r="15" spans="1:3" s="33" customFormat="1" ht="13.05" customHeight="1" x14ac:dyDescent="0.3">
      <c r="A15" s="100" t="s">
        <v>1143</v>
      </c>
      <c r="B15" s="58">
        <v>-34</v>
      </c>
      <c r="C15" s="105">
        <v>-284</v>
      </c>
    </row>
    <row r="16" spans="1:3" s="33" customFormat="1" ht="13.05" customHeight="1" x14ac:dyDescent="0.3">
      <c r="A16" s="100" t="s">
        <v>1144</v>
      </c>
      <c r="B16" s="58">
        <v>-1005</v>
      </c>
      <c r="C16" s="105">
        <v>-804</v>
      </c>
    </row>
    <row r="17" spans="1:6" s="33" customFormat="1" ht="13.05" customHeight="1" x14ac:dyDescent="0.3">
      <c r="A17" s="100" t="s">
        <v>1145</v>
      </c>
      <c r="B17" s="58">
        <v>-1538</v>
      </c>
      <c r="C17" s="107">
        <v>-394.83100000000002</v>
      </c>
    </row>
    <row r="18" spans="1:6" s="33" customFormat="1" ht="13.05" customHeight="1" x14ac:dyDescent="0.3">
      <c r="A18" s="73"/>
      <c r="B18" s="99"/>
      <c r="C18" s="105"/>
    </row>
    <row r="19" spans="1:6" ht="13.05" customHeight="1" x14ac:dyDescent="0.3">
      <c r="A19" s="93" t="s">
        <v>1146</v>
      </c>
      <c r="B19" s="90">
        <v>-1885</v>
      </c>
      <c r="C19" s="106">
        <v>-612.83100000000002</v>
      </c>
    </row>
    <row r="20" spans="1:6" ht="13.05" customHeight="1" x14ac:dyDescent="0.3">
      <c r="A20" s="98" t="s">
        <v>1147</v>
      </c>
      <c r="B20" s="99">
        <v>-35</v>
      </c>
      <c r="C20" s="107">
        <v>-137.755</v>
      </c>
      <c r="F20" s="58"/>
    </row>
    <row r="21" spans="1:6" ht="13.05" customHeight="1" x14ac:dyDescent="0.3">
      <c r="A21" s="93" t="s">
        <v>1148</v>
      </c>
      <c r="B21" s="102">
        <v>474</v>
      </c>
      <c r="C21" s="103">
        <v>700.81799999999998</v>
      </c>
    </row>
    <row r="22" spans="1:6" ht="13.05" customHeight="1" x14ac:dyDescent="0.3">
      <c r="A22" s="98" t="s">
        <v>1149</v>
      </c>
      <c r="B22" s="99">
        <v>71</v>
      </c>
      <c r="C22" s="101">
        <v>155.27961999999999</v>
      </c>
    </row>
    <row r="23" spans="1:6" ht="13.05" customHeight="1" x14ac:dyDescent="0.3">
      <c r="A23" s="104" t="s">
        <v>1150</v>
      </c>
      <c r="B23" s="557" t="s">
        <v>1133</v>
      </c>
      <c r="C23" s="558" t="s">
        <v>403</v>
      </c>
    </row>
    <row r="24" spans="1:6" s="1" customFormat="1" ht="13.05" customHeight="1" x14ac:dyDescent="0.2">
      <c r="A24" s="1" t="s">
        <v>98</v>
      </c>
    </row>
    <row r="25" spans="1:6" s="1" customFormat="1" ht="13.05" customHeight="1" x14ac:dyDescent="0.2">
      <c r="A25" s="573" t="s">
        <v>1151</v>
      </c>
      <c r="B25" s="573"/>
      <c r="C25" s="573"/>
    </row>
    <row r="26" spans="1:6" s="1" customFormat="1" ht="10.199999999999999" x14ac:dyDescent="0.2">
      <c r="A26" s="595" t="s">
        <v>1152</v>
      </c>
      <c r="B26" s="595"/>
      <c r="C26" s="595"/>
    </row>
    <row r="27" spans="1:6" s="1" customFormat="1" ht="35.549999999999997" customHeight="1" x14ac:dyDescent="0.2">
      <c r="A27" s="573" t="s">
        <v>1153</v>
      </c>
      <c r="B27" s="573"/>
      <c r="C27" s="573"/>
    </row>
    <row r="28" spans="1:6" s="1" customFormat="1" ht="13.05" customHeight="1" x14ac:dyDescent="0.2"/>
    <row r="29" spans="1:6" s="1" customFormat="1" ht="13.05" customHeight="1" x14ac:dyDescent="0.2"/>
    <row r="30" spans="1:6" s="1" customFormat="1" ht="13.05" customHeight="1" x14ac:dyDescent="0.2"/>
    <row r="31" spans="1:6" s="1" customFormat="1" ht="13.05"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10" sqref="A10:A11"/>
    </sheetView>
  </sheetViews>
  <sheetFormatPr defaultColWidth="9.21875" defaultRowHeight="14.4" x14ac:dyDescent="0.3"/>
  <cols>
    <col min="1" max="1" width="72" style="2" customWidth="1"/>
    <col min="2" max="3" width="10.77734375" style="2" customWidth="1"/>
    <col min="4" max="16384" width="9.21875" style="2"/>
  </cols>
  <sheetData>
    <row r="1" spans="1:6" s="32" customFormat="1" ht="13.05" customHeight="1" x14ac:dyDescent="0.3"/>
    <row r="2" spans="1:6" s="32" customFormat="1" ht="26.1" customHeight="1" x14ac:dyDescent="0.3">
      <c r="A2" s="579" t="s">
        <v>1155</v>
      </c>
      <c r="B2" s="579"/>
      <c r="C2" s="579"/>
    </row>
    <row r="3" spans="1:6" s="32" customFormat="1" ht="13.05" customHeight="1" x14ac:dyDescent="0.3"/>
    <row r="4" spans="1:6" s="32" customFormat="1" ht="13.05" customHeight="1" x14ac:dyDescent="0.3">
      <c r="A4" s="442"/>
      <c r="B4" s="443">
        <v>2018</v>
      </c>
      <c r="C4" s="443">
        <v>2019</v>
      </c>
    </row>
    <row r="5" spans="1:6" s="32" customFormat="1" ht="13.05" customHeight="1" x14ac:dyDescent="0.3">
      <c r="A5" s="64"/>
      <c r="B5" s="444" t="s">
        <v>920</v>
      </c>
      <c r="C5" s="445" t="s">
        <v>920</v>
      </c>
    </row>
    <row r="6" spans="1:6" s="33" customFormat="1" ht="26.1" customHeight="1" x14ac:dyDescent="0.3">
      <c r="A6" s="83" t="s">
        <v>1156</v>
      </c>
      <c r="B6" s="446">
        <v>18</v>
      </c>
      <c r="C6" s="101">
        <v>8</v>
      </c>
    </row>
    <row r="7" spans="1:6" s="33" customFormat="1" ht="13.05" customHeight="1" x14ac:dyDescent="0.3">
      <c r="A7" s="83" t="s">
        <v>1157</v>
      </c>
      <c r="B7" s="446">
        <v>13</v>
      </c>
      <c r="C7" s="101">
        <v>11</v>
      </c>
    </row>
    <row r="8" spans="1:6" s="33" customFormat="1" ht="13.05" customHeight="1" x14ac:dyDescent="0.3">
      <c r="A8" s="83" t="s">
        <v>1158</v>
      </c>
      <c r="B8" s="446">
        <v>29</v>
      </c>
      <c r="C8" s="101">
        <v>50</v>
      </c>
    </row>
    <row r="9" spans="1:6" s="32" customFormat="1" ht="26.1" customHeight="1" x14ac:dyDescent="0.3">
      <c r="A9" s="104" t="s">
        <v>1159</v>
      </c>
      <c r="B9" s="447">
        <v>60</v>
      </c>
      <c r="C9" s="448">
        <v>69</v>
      </c>
    </row>
    <row r="10" spans="1:6" s="1" customFormat="1" ht="13.05" customHeight="1" x14ac:dyDescent="0.2">
      <c r="A10" s="1" t="s">
        <v>98</v>
      </c>
    </row>
    <row r="11" spans="1:6" s="1" customFormat="1" ht="13.05" customHeight="1" x14ac:dyDescent="0.2">
      <c r="A11" s="1" t="s">
        <v>1160</v>
      </c>
      <c r="B11" s="31"/>
      <c r="C11" s="31"/>
      <c r="D11" s="31"/>
      <c r="E11" s="31"/>
      <c r="F11" s="31"/>
    </row>
    <row r="12" spans="1:6" s="1" customFormat="1" ht="26.1" customHeight="1" x14ac:dyDescent="0.2">
      <c r="A12" s="573" t="s">
        <v>1161</v>
      </c>
      <c r="B12" s="573"/>
      <c r="C12" s="573"/>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2" sqref="A2:C2"/>
    </sheetView>
  </sheetViews>
  <sheetFormatPr defaultColWidth="9.21875" defaultRowHeight="14.4" x14ac:dyDescent="0.3"/>
  <cols>
    <col min="1" max="1" width="72" style="2" customWidth="1"/>
    <col min="2" max="3" width="10.77734375" style="2" customWidth="1"/>
    <col min="4" max="16384" width="9.21875" style="2"/>
  </cols>
  <sheetData>
    <row r="1" spans="1:3" s="32" customFormat="1" ht="13.05" customHeight="1" x14ac:dyDescent="0.3"/>
    <row r="2" spans="1:3" s="32" customFormat="1" ht="13.05" customHeight="1" x14ac:dyDescent="0.3">
      <c r="A2" s="579" t="s">
        <v>1162</v>
      </c>
      <c r="B2" s="579"/>
      <c r="C2" s="579"/>
    </row>
    <row r="3" spans="1:3" s="32" customFormat="1" ht="13.05" customHeight="1" x14ac:dyDescent="0.3"/>
    <row r="4" spans="1:3" s="32" customFormat="1" ht="13.05" customHeight="1" x14ac:dyDescent="0.3">
      <c r="A4" s="92"/>
      <c r="B4" s="81">
        <v>2018</v>
      </c>
      <c r="C4" s="88">
        <v>2019</v>
      </c>
    </row>
    <row r="5" spans="1:3" s="32" customFormat="1" ht="13.05" customHeight="1" x14ac:dyDescent="0.3">
      <c r="A5" s="64"/>
      <c r="B5" s="444" t="s">
        <v>920</v>
      </c>
      <c r="C5" s="445" t="s">
        <v>920</v>
      </c>
    </row>
    <row r="6" spans="1:3" s="32" customFormat="1" ht="13.05" customHeight="1" x14ac:dyDescent="0.3">
      <c r="A6" s="93" t="s">
        <v>1163</v>
      </c>
      <c r="B6" s="449"/>
      <c r="C6" s="95"/>
    </row>
    <row r="7" spans="1:3" s="33" customFormat="1" ht="13.05" customHeight="1" x14ac:dyDescent="0.3">
      <c r="A7" s="83" t="s">
        <v>1164</v>
      </c>
      <c r="B7" s="450">
        <v>250</v>
      </c>
      <c r="C7" s="101">
        <v>250</v>
      </c>
    </row>
    <row r="8" spans="1:3" s="33" customFormat="1" ht="13.05" customHeight="1" x14ac:dyDescent="0.3">
      <c r="A8" s="83" t="s">
        <v>1165</v>
      </c>
      <c r="B8" s="451">
        <v>153</v>
      </c>
      <c r="C8" s="452">
        <v>152</v>
      </c>
    </row>
    <row r="9" spans="1:3" s="33" customFormat="1" ht="13.05" customHeight="1" x14ac:dyDescent="0.3">
      <c r="A9" s="73" t="s">
        <v>1</v>
      </c>
      <c r="B9" s="450">
        <v>403</v>
      </c>
      <c r="C9" s="101">
        <v>402</v>
      </c>
    </row>
    <row r="10" spans="1:3" s="33" customFormat="1" ht="13.05" customHeight="1" x14ac:dyDescent="0.3">
      <c r="A10" s="93" t="s">
        <v>1166</v>
      </c>
      <c r="B10" s="453"/>
      <c r="C10" s="95"/>
    </row>
    <row r="11" spans="1:3" s="33" customFormat="1" ht="13.05" customHeight="1" x14ac:dyDescent="0.3">
      <c r="A11" s="83" t="s">
        <v>1167</v>
      </c>
      <c r="B11" s="450">
        <v>271</v>
      </c>
      <c r="C11" s="101">
        <v>272</v>
      </c>
    </row>
    <row r="12" spans="1:3" s="33" customFormat="1" ht="13.05" customHeight="1" x14ac:dyDescent="0.3">
      <c r="A12" s="83" t="s">
        <v>1168</v>
      </c>
      <c r="B12" s="450">
        <v>307</v>
      </c>
      <c r="C12" s="101">
        <v>369</v>
      </c>
    </row>
    <row r="13" spans="1:3" s="33" customFormat="1" ht="13.05" customHeight="1" x14ac:dyDescent="0.3">
      <c r="A13" s="83" t="s">
        <v>1169</v>
      </c>
      <c r="B13" s="451">
        <v>101</v>
      </c>
      <c r="C13" s="452">
        <v>99</v>
      </c>
    </row>
    <row r="14" spans="1:3" s="33" customFormat="1" ht="13.05" customHeight="1" x14ac:dyDescent="0.3">
      <c r="A14" s="73" t="s">
        <v>1</v>
      </c>
      <c r="B14" s="450">
        <v>679</v>
      </c>
      <c r="C14" s="101">
        <v>740</v>
      </c>
    </row>
    <row r="15" spans="1:3" s="32" customFormat="1" ht="13.05" customHeight="1" x14ac:dyDescent="0.3">
      <c r="A15" s="104" t="s">
        <v>1</v>
      </c>
      <c r="B15" s="454">
        <v>1082</v>
      </c>
      <c r="C15" s="448">
        <v>1142</v>
      </c>
    </row>
    <row r="16" spans="1:3" s="1" customFormat="1" ht="13.05" customHeight="1" x14ac:dyDescent="0.2">
      <c r="A16" s="1" t="s">
        <v>98</v>
      </c>
    </row>
    <row r="17" spans="1:6" s="1" customFormat="1" ht="13.05" customHeight="1" x14ac:dyDescent="0.2">
      <c r="A17" s="1" t="s">
        <v>1160</v>
      </c>
      <c r="B17" s="31"/>
      <c r="C17" s="31"/>
      <c r="D17" s="31"/>
      <c r="E17" s="31"/>
      <c r="F17" s="31"/>
    </row>
    <row r="18" spans="1:6" s="1" customFormat="1" ht="13.05" customHeight="1" x14ac:dyDescent="0.2">
      <c r="A18" s="573" t="s">
        <v>1170</v>
      </c>
      <c r="B18" s="573"/>
      <c r="C18" s="573"/>
    </row>
  </sheetData>
  <mergeCells count="2">
    <mergeCell ref="A2:C2"/>
    <mergeCell ref="A18:C18"/>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72"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workbookViewId="0">
      <selection activeCell="A2" sqref="A2:D2"/>
    </sheetView>
  </sheetViews>
  <sheetFormatPr defaultColWidth="9.21875" defaultRowHeight="13.8" x14ac:dyDescent="0.3"/>
  <cols>
    <col min="1" max="1" width="60.21875" style="32" customWidth="1"/>
    <col min="2" max="3" width="10.77734375" style="32" customWidth="1"/>
    <col min="4" max="16384" width="9.21875" style="32"/>
  </cols>
  <sheetData>
    <row r="1" spans="1:4" ht="13.05" customHeight="1" x14ac:dyDescent="0.3"/>
    <row r="2" spans="1:4" ht="13.05" customHeight="1" x14ac:dyDescent="0.3">
      <c r="A2" s="579" t="s">
        <v>1247</v>
      </c>
      <c r="B2" s="579"/>
      <c r="C2" s="579"/>
      <c r="D2" s="579"/>
    </row>
    <row r="3" spans="1:4" ht="13.05" customHeight="1" x14ac:dyDescent="0.3"/>
    <row r="4" spans="1:4" ht="13.05" customHeight="1" x14ac:dyDescent="0.3">
      <c r="A4" s="63"/>
      <c r="B4" s="80">
        <v>2018</v>
      </c>
      <c r="C4" s="80">
        <v>2019</v>
      </c>
      <c r="D4" s="88" t="s">
        <v>600</v>
      </c>
    </row>
    <row r="5" spans="1:4" ht="13.05" customHeight="1" x14ac:dyDescent="0.3">
      <c r="A5" s="69" t="s">
        <v>1181</v>
      </c>
      <c r="B5" s="108"/>
      <c r="C5" s="108"/>
      <c r="D5" s="109"/>
    </row>
    <row r="6" spans="1:4" s="33" customFormat="1" ht="13.05" customHeight="1" x14ac:dyDescent="0.3">
      <c r="A6" s="83" t="s">
        <v>1182</v>
      </c>
      <c r="B6" s="110">
        <v>346412</v>
      </c>
      <c r="C6" s="110">
        <v>353123</v>
      </c>
      <c r="D6" s="244" t="s">
        <v>213</v>
      </c>
    </row>
    <row r="7" spans="1:4" s="33" customFormat="1" ht="13.05" customHeight="1" x14ac:dyDescent="0.3">
      <c r="A7" s="69" t="s">
        <v>1183</v>
      </c>
      <c r="B7" s="111"/>
      <c r="C7" s="111"/>
      <c r="D7" s="117"/>
    </row>
    <row r="8" spans="1:4" s="33" customFormat="1" ht="13.05" customHeight="1" x14ac:dyDescent="0.3">
      <c r="A8" s="83" t="s">
        <v>1184</v>
      </c>
      <c r="B8" s="110">
        <v>25262</v>
      </c>
      <c r="C8" s="110">
        <v>27044</v>
      </c>
      <c r="D8" s="244" t="s">
        <v>781</v>
      </c>
    </row>
    <row r="9" spans="1:4" s="33" customFormat="1" ht="13.05" customHeight="1" x14ac:dyDescent="0.3">
      <c r="A9" s="83" t="s">
        <v>34</v>
      </c>
      <c r="B9" s="110">
        <v>26580</v>
      </c>
      <c r="C9" s="110">
        <v>29069</v>
      </c>
      <c r="D9" s="244" t="s">
        <v>1171</v>
      </c>
    </row>
    <row r="10" spans="1:4" s="33" customFormat="1" ht="13.05" customHeight="1" x14ac:dyDescent="0.3">
      <c r="A10" s="83" t="s">
        <v>1185</v>
      </c>
      <c r="B10" s="112">
        <v>2237</v>
      </c>
      <c r="C10" s="112">
        <v>2774</v>
      </c>
      <c r="D10" s="559" t="s">
        <v>83</v>
      </c>
    </row>
    <row r="11" spans="1:4" s="33" customFormat="1" ht="13.05" customHeight="1" x14ac:dyDescent="0.3">
      <c r="A11" s="73" t="s">
        <v>1186</v>
      </c>
      <c r="B11" s="110">
        <v>28817</v>
      </c>
      <c r="C11" s="110">
        <v>31843</v>
      </c>
      <c r="D11" s="244" t="s">
        <v>827</v>
      </c>
    </row>
    <row r="12" spans="1:4" s="33" customFormat="1" ht="13.05" customHeight="1" x14ac:dyDescent="0.3">
      <c r="A12" s="69" t="s">
        <v>1192</v>
      </c>
      <c r="B12" s="113"/>
      <c r="C12" s="113"/>
      <c r="D12" s="114"/>
    </row>
    <row r="13" spans="1:4" s="33" customFormat="1" ht="13.05" customHeight="1" x14ac:dyDescent="0.3">
      <c r="A13" s="83" t="s">
        <v>1187</v>
      </c>
      <c r="B13" s="110">
        <v>165906</v>
      </c>
      <c r="C13" s="110">
        <v>155773</v>
      </c>
      <c r="D13" s="560" t="s">
        <v>1172</v>
      </c>
    </row>
    <row r="14" spans="1:4" s="33" customFormat="1" ht="13.05" customHeight="1" x14ac:dyDescent="0.3">
      <c r="A14" s="83" t="s">
        <v>1188</v>
      </c>
      <c r="B14" s="110">
        <v>4569</v>
      </c>
      <c r="C14" s="110">
        <v>5421</v>
      </c>
      <c r="D14" s="244" t="s">
        <v>1173</v>
      </c>
    </row>
    <row r="15" spans="1:4" s="33" customFormat="1" ht="13.05" customHeight="1" x14ac:dyDescent="0.3">
      <c r="A15" s="83" t="s">
        <v>1189</v>
      </c>
      <c r="B15" s="110">
        <v>15043</v>
      </c>
      <c r="C15" s="110">
        <v>15501</v>
      </c>
      <c r="D15" s="244" t="s">
        <v>779</v>
      </c>
    </row>
    <row r="16" spans="1:4" s="33" customFormat="1" ht="13.05" customHeight="1" x14ac:dyDescent="0.3">
      <c r="A16" s="83" t="s">
        <v>1190</v>
      </c>
      <c r="B16" s="110">
        <v>618</v>
      </c>
      <c r="C16" s="110">
        <v>408</v>
      </c>
      <c r="D16" s="560" t="s">
        <v>1174</v>
      </c>
    </row>
    <row r="17" spans="1:6" s="33" customFormat="1" ht="13.05" customHeight="1" x14ac:dyDescent="0.3">
      <c r="A17" s="83" t="s">
        <v>263</v>
      </c>
      <c r="B17" s="112">
        <v>1650</v>
      </c>
      <c r="C17" s="115">
        <v>788</v>
      </c>
      <c r="D17" s="561" t="s">
        <v>1175</v>
      </c>
    </row>
    <row r="18" spans="1:6" s="33" customFormat="1" ht="13.05" customHeight="1" x14ac:dyDescent="0.3">
      <c r="A18" s="74" t="s">
        <v>1191</v>
      </c>
      <c r="B18" s="110">
        <v>187786</v>
      </c>
      <c r="C18" s="110">
        <v>177891</v>
      </c>
      <c r="D18" s="560" t="s">
        <v>1176</v>
      </c>
    </row>
    <row r="19" spans="1:6" ht="13.05" customHeight="1" x14ac:dyDescent="0.3">
      <c r="A19" s="69" t="s">
        <v>1193</v>
      </c>
      <c r="B19" s="116"/>
      <c r="C19" s="116"/>
      <c r="D19" s="117"/>
    </row>
    <row r="20" spans="1:6" ht="13.05" customHeight="1" x14ac:dyDescent="0.3">
      <c r="A20" s="83" t="s">
        <v>33</v>
      </c>
      <c r="B20" s="118" t="s">
        <v>829</v>
      </c>
      <c r="C20" s="118" t="s">
        <v>473</v>
      </c>
      <c r="D20" s="119" t="s">
        <v>1177</v>
      </c>
      <c r="F20" s="268"/>
    </row>
    <row r="21" spans="1:6" ht="13.05" customHeight="1" x14ac:dyDescent="0.3">
      <c r="A21" s="83" t="s">
        <v>34</v>
      </c>
      <c r="B21" s="118" t="s">
        <v>947</v>
      </c>
      <c r="C21" s="118" t="s">
        <v>1180</v>
      </c>
      <c r="D21" s="119" t="s">
        <v>1178</v>
      </c>
    </row>
    <row r="22" spans="1:6" ht="13.05" customHeight="1" x14ac:dyDescent="0.3">
      <c r="A22" s="120" t="s">
        <v>1194</v>
      </c>
      <c r="B22" s="121" t="s">
        <v>391</v>
      </c>
      <c r="C22" s="121" t="s">
        <v>46</v>
      </c>
      <c r="D22" s="122" t="s">
        <v>1179</v>
      </c>
    </row>
    <row r="23" spans="1:6" ht="13.05" customHeight="1" x14ac:dyDescent="0.3">
      <c r="A23" s="1" t="s">
        <v>98</v>
      </c>
      <c r="B23" s="1"/>
      <c r="C23" s="1"/>
      <c r="D23" s="1"/>
      <c r="E23" s="1"/>
      <c r="F23" s="1"/>
    </row>
    <row r="24" spans="1:6" ht="13.05" customHeight="1" x14ac:dyDescent="0.3">
      <c r="A24" s="573" t="s">
        <v>1197</v>
      </c>
      <c r="B24" s="573"/>
      <c r="C24" s="573"/>
      <c r="D24" s="573"/>
      <c r="E24" s="573"/>
      <c r="F24" s="573"/>
    </row>
    <row r="25" spans="1:6" ht="13.05" customHeight="1" x14ac:dyDescent="0.3">
      <c r="A25" s="595" t="s">
        <v>1195</v>
      </c>
      <c r="B25" s="595"/>
      <c r="C25" s="595"/>
      <c r="D25" s="1"/>
      <c r="E25" s="1"/>
      <c r="F25" s="1"/>
    </row>
    <row r="26" spans="1:6" ht="13.05" customHeight="1" x14ac:dyDescent="0.3">
      <c r="A26" s="595" t="s">
        <v>1196</v>
      </c>
      <c r="B26" s="595"/>
      <c r="C26" s="595"/>
      <c r="D26" s="1"/>
      <c r="E26" s="1"/>
      <c r="F26" s="1"/>
    </row>
  </sheetData>
  <mergeCells count="4">
    <mergeCell ref="A26:C26"/>
    <mergeCell ref="A25:C25"/>
    <mergeCell ref="A24:F24"/>
    <mergeCell ref="A2:D2"/>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A2" sqref="A2:E2"/>
    </sheetView>
  </sheetViews>
  <sheetFormatPr defaultRowHeight="14.4" x14ac:dyDescent="0.3"/>
  <cols>
    <col min="1" max="1" width="50.77734375" customWidth="1"/>
    <col min="2" max="2" width="10.77734375" customWidth="1"/>
  </cols>
  <sheetData>
    <row r="1" spans="1:5" s="32" customFormat="1" ht="13.05" customHeight="1" x14ac:dyDescent="0.3"/>
    <row r="2" spans="1:5" s="32" customFormat="1" ht="13.05" customHeight="1" x14ac:dyDescent="0.3">
      <c r="A2" s="579" t="s">
        <v>1201</v>
      </c>
      <c r="B2" s="579"/>
      <c r="C2" s="579"/>
      <c r="D2" s="579"/>
      <c r="E2" s="579"/>
    </row>
    <row r="3" spans="1:5" s="32" customFormat="1" ht="13.05" customHeight="1" x14ac:dyDescent="0.3"/>
    <row r="4" spans="1:5" s="32" customFormat="1" ht="13.05" customHeight="1" x14ac:dyDescent="0.3">
      <c r="A4" s="9"/>
      <c r="B4" s="455">
        <v>2018</v>
      </c>
      <c r="C4" s="455">
        <v>2019</v>
      </c>
      <c r="D4" s="616" t="s">
        <v>600</v>
      </c>
      <c r="E4" s="617"/>
    </row>
    <row r="5" spans="1:5" s="32" customFormat="1" ht="13.05" customHeight="1" x14ac:dyDescent="0.3">
      <c r="A5" s="124"/>
      <c r="B5" s="65" t="s">
        <v>920</v>
      </c>
      <c r="C5" s="65" t="s">
        <v>920</v>
      </c>
      <c r="D5" s="65" t="s">
        <v>920</v>
      </c>
      <c r="E5" s="66" t="s">
        <v>3</v>
      </c>
    </row>
    <row r="6" spans="1:5" s="32" customFormat="1" ht="13.05" customHeight="1" x14ac:dyDescent="0.3">
      <c r="A6" s="125" t="s">
        <v>1061</v>
      </c>
      <c r="B6" s="126"/>
      <c r="C6" s="126"/>
      <c r="D6" s="126"/>
      <c r="E6" s="127"/>
    </row>
    <row r="7" spans="1:5" s="32" customFormat="1" ht="13.05" customHeight="1" x14ac:dyDescent="0.3">
      <c r="A7" s="57" t="s">
        <v>106</v>
      </c>
      <c r="B7" s="128">
        <v>3857</v>
      </c>
      <c r="C7" s="128">
        <v>3914</v>
      </c>
      <c r="D7" s="128">
        <f>+C7-B7</f>
        <v>57</v>
      </c>
      <c r="E7" s="39" t="s">
        <v>771</v>
      </c>
    </row>
    <row r="8" spans="1:5" s="32" customFormat="1" ht="13.05" customHeight="1" x14ac:dyDescent="0.3">
      <c r="A8" s="125" t="s">
        <v>1202</v>
      </c>
      <c r="B8" s="13"/>
      <c r="C8" s="13"/>
      <c r="D8" s="13"/>
      <c r="E8" s="14"/>
    </row>
    <row r="9" spans="1:5" s="32" customFormat="1" ht="13.05" customHeight="1" x14ac:dyDescent="0.3">
      <c r="A9" s="57" t="s">
        <v>106</v>
      </c>
      <c r="B9" s="48">
        <v>7152</v>
      </c>
      <c r="C9" s="48">
        <v>6808</v>
      </c>
      <c r="D9" s="128">
        <f>+C9-B9</f>
        <v>-344</v>
      </c>
      <c r="E9" s="563" t="s">
        <v>723</v>
      </c>
    </row>
    <row r="10" spans="1:5" s="32" customFormat="1" ht="13.05" customHeight="1" x14ac:dyDescent="0.3">
      <c r="A10" s="125" t="s">
        <v>35</v>
      </c>
      <c r="B10" s="13"/>
      <c r="C10" s="13"/>
      <c r="D10" s="13"/>
      <c r="E10" s="14"/>
    </row>
    <row r="11" spans="1:5" s="32" customFormat="1" ht="13.05" customHeight="1" x14ac:dyDescent="0.3">
      <c r="A11" s="130" t="s">
        <v>1</v>
      </c>
      <c r="B11" s="562" t="s">
        <v>1198</v>
      </c>
      <c r="C11" s="562" t="s">
        <v>1200</v>
      </c>
      <c r="D11" s="131">
        <v>0</v>
      </c>
      <c r="E11" s="122" t="s">
        <v>1199</v>
      </c>
    </row>
    <row r="12" spans="1:5" ht="13.05" customHeight="1" x14ac:dyDescent="0.3">
      <c r="A12" s="1" t="s">
        <v>98</v>
      </c>
      <c r="B12" s="1"/>
    </row>
    <row r="13" spans="1:5" ht="13.05" customHeight="1" x14ac:dyDescent="0.3">
      <c r="A13" s="1" t="s">
        <v>891</v>
      </c>
      <c r="B13" s="31"/>
      <c r="C13" s="31"/>
      <c r="D13" s="31"/>
      <c r="E13" s="31"/>
    </row>
    <row r="14" spans="1:5" x14ac:dyDescent="0.3">
      <c r="A14" s="1"/>
      <c r="B14" s="1"/>
    </row>
    <row r="15" spans="1:5" x14ac:dyDescent="0.3">
      <c r="A15" s="615"/>
      <c r="B15" s="615"/>
    </row>
  </sheetData>
  <mergeCells count="3">
    <mergeCell ref="A15:B15"/>
    <mergeCell ref="D4:E4"/>
    <mergeCell ref="A2:E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workbookViewId="0">
      <selection activeCell="A21" sqref="A21:C21"/>
    </sheetView>
  </sheetViews>
  <sheetFormatPr defaultColWidth="9.21875" defaultRowHeight="14.4" x14ac:dyDescent="0.3"/>
  <cols>
    <col min="1" max="1" width="57" style="2" customWidth="1"/>
    <col min="2" max="3" width="14.21875" style="2" bestFit="1" customWidth="1"/>
    <col min="4" max="16384" width="9.21875" style="2"/>
  </cols>
  <sheetData>
    <row r="1" spans="1:3" ht="13.05" customHeight="1" x14ac:dyDescent="0.3"/>
    <row r="2" spans="1:3" s="32" customFormat="1" ht="13.05" customHeight="1" x14ac:dyDescent="0.3">
      <c r="A2" s="579" t="s">
        <v>1255</v>
      </c>
      <c r="B2" s="579"/>
      <c r="C2" s="579"/>
    </row>
    <row r="3" spans="1:3" s="32" customFormat="1" ht="13.05" customHeight="1" x14ac:dyDescent="0.3"/>
    <row r="4" spans="1:3" s="32" customFormat="1" ht="13.05" customHeight="1" x14ac:dyDescent="0.3">
      <c r="A4" s="9"/>
      <c r="B4" s="132">
        <v>2018</v>
      </c>
      <c r="C4" s="123">
        <v>2019</v>
      </c>
    </row>
    <row r="5" spans="1:3" s="133" customFormat="1" ht="13.05" customHeight="1" x14ac:dyDescent="0.3">
      <c r="A5" s="618" t="s">
        <v>1256</v>
      </c>
      <c r="B5" s="619"/>
      <c r="C5" s="619"/>
    </row>
    <row r="6" spans="1:3" s="32" customFormat="1" ht="13.05" customHeight="1" x14ac:dyDescent="0.3">
      <c r="A6" s="134" t="s">
        <v>1207</v>
      </c>
      <c r="B6" s="135"/>
      <c r="C6" s="136"/>
    </row>
    <row r="7" spans="1:3" s="32" customFormat="1" ht="13.05" customHeight="1" x14ac:dyDescent="0.3">
      <c r="A7" s="57" t="s">
        <v>1</v>
      </c>
      <c r="B7" s="137">
        <v>46611</v>
      </c>
      <c r="C7" s="138">
        <v>46549</v>
      </c>
    </row>
    <row r="8" spans="1:3" s="32" customFormat="1" ht="13.05" customHeight="1" x14ac:dyDescent="0.3">
      <c r="A8" s="57" t="s">
        <v>107</v>
      </c>
      <c r="B8" s="128">
        <v>0</v>
      </c>
      <c r="C8" s="564" t="s">
        <v>181</v>
      </c>
    </row>
    <row r="9" spans="1:3" s="32" customFormat="1" ht="13.05" customHeight="1" x14ac:dyDescent="0.3">
      <c r="A9" s="125" t="s">
        <v>1204</v>
      </c>
      <c r="B9" s="139"/>
      <c r="C9" s="140"/>
    </row>
    <row r="10" spans="1:3" s="32" customFormat="1" ht="13.05" customHeight="1" x14ac:dyDescent="0.3">
      <c r="A10" s="57" t="s">
        <v>1205</v>
      </c>
      <c r="B10" s="137">
        <v>220</v>
      </c>
      <c r="C10" s="138">
        <v>221</v>
      </c>
    </row>
    <row r="11" spans="1:3" s="32" customFormat="1" ht="13.05" customHeight="1" x14ac:dyDescent="0.3">
      <c r="A11" s="57" t="s">
        <v>107</v>
      </c>
      <c r="B11" s="128">
        <v>0</v>
      </c>
      <c r="C11" s="146" t="s">
        <v>635</v>
      </c>
    </row>
    <row r="12" spans="1:3" s="32" customFormat="1" ht="13.05" customHeight="1" x14ac:dyDescent="0.3">
      <c r="A12" s="125" t="s">
        <v>1213</v>
      </c>
      <c r="B12" s="139"/>
      <c r="C12" s="140"/>
    </row>
    <row r="13" spans="1:3" s="32" customFormat="1" ht="13.05" customHeight="1" x14ac:dyDescent="0.3">
      <c r="A13" s="57" t="s">
        <v>1208</v>
      </c>
      <c r="B13" s="141">
        <v>7048</v>
      </c>
      <c r="C13" s="142">
        <v>7086</v>
      </c>
    </row>
    <row r="14" spans="1:3" s="32" customFormat="1" ht="13.05" customHeight="1" x14ac:dyDescent="0.3">
      <c r="A14" s="57" t="s">
        <v>107</v>
      </c>
      <c r="B14" s="128">
        <v>0</v>
      </c>
      <c r="C14" s="146" t="s">
        <v>635</v>
      </c>
    </row>
    <row r="15" spans="1:3" s="32" customFormat="1" ht="13.05" customHeight="1" x14ac:dyDescent="0.3">
      <c r="A15" s="125" t="s">
        <v>1214</v>
      </c>
      <c r="B15" s="139"/>
      <c r="C15" s="140"/>
    </row>
    <row r="16" spans="1:3" s="32" customFormat="1" ht="13.05" customHeight="1" x14ac:dyDescent="0.3">
      <c r="A16" s="57" t="s">
        <v>1208</v>
      </c>
      <c r="B16" s="137">
        <v>48</v>
      </c>
      <c r="C16" s="138">
        <v>49</v>
      </c>
    </row>
    <row r="17" spans="1:3" s="32" customFormat="1" ht="13.05" customHeight="1" x14ac:dyDescent="0.3">
      <c r="A17" s="57" t="s">
        <v>107</v>
      </c>
      <c r="B17" s="128">
        <v>0</v>
      </c>
      <c r="C17" s="146" t="s">
        <v>161</v>
      </c>
    </row>
    <row r="18" spans="1:3" s="32" customFormat="1" ht="13.05" customHeight="1" x14ac:dyDescent="0.3">
      <c r="A18" s="125" t="s">
        <v>1209</v>
      </c>
      <c r="B18" s="139"/>
      <c r="C18" s="140"/>
    </row>
    <row r="19" spans="1:3" s="32" customFormat="1" ht="13.05" customHeight="1" x14ac:dyDescent="0.3">
      <c r="A19" s="57" t="s">
        <v>1208</v>
      </c>
      <c r="B19" s="137">
        <v>153</v>
      </c>
      <c r="C19" s="138">
        <v>146</v>
      </c>
    </row>
    <row r="20" spans="1:3" s="32" customFormat="1" ht="13.05" customHeight="1" x14ac:dyDescent="0.3">
      <c r="A20" s="57" t="s">
        <v>107</v>
      </c>
      <c r="B20" s="128">
        <v>0</v>
      </c>
      <c r="C20" s="564" t="s">
        <v>706</v>
      </c>
    </row>
    <row r="21" spans="1:3" s="32" customFormat="1" ht="13.05" customHeight="1" x14ac:dyDescent="0.3">
      <c r="A21" s="620" t="s">
        <v>1257</v>
      </c>
      <c r="B21" s="621"/>
      <c r="C21" s="621"/>
    </row>
    <row r="22" spans="1:3" s="32" customFormat="1" ht="13.05" customHeight="1" x14ac:dyDescent="0.3">
      <c r="A22" s="134" t="s">
        <v>1210</v>
      </c>
      <c r="B22" s="135"/>
      <c r="C22" s="136"/>
    </row>
    <row r="23" spans="1:3" s="32" customFormat="1" ht="13.05" customHeight="1" x14ac:dyDescent="0.3">
      <c r="A23" s="57" t="s">
        <v>1</v>
      </c>
      <c r="B23" s="137">
        <v>4166</v>
      </c>
      <c r="C23" s="138">
        <v>4052</v>
      </c>
    </row>
    <row r="24" spans="1:3" s="32" customFormat="1" ht="13.05" customHeight="1" x14ac:dyDescent="0.3">
      <c r="A24" s="57" t="s">
        <v>107</v>
      </c>
      <c r="B24" s="128">
        <v>0</v>
      </c>
      <c r="C24" s="564" t="s">
        <v>1203</v>
      </c>
    </row>
    <row r="25" spans="1:3" s="32" customFormat="1" ht="13.05" customHeight="1" x14ac:dyDescent="0.3">
      <c r="A25" s="125" t="s">
        <v>1206</v>
      </c>
      <c r="B25" s="139"/>
      <c r="C25" s="140"/>
    </row>
    <row r="26" spans="1:3" s="32" customFormat="1" ht="13.05" customHeight="1" x14ac:dyDescent="0.3">
      <c r="A26" s="57" t="s">
        <v>1205</v>
      </c>
      <c r="B26" s="137">
        <v>2467</v>
      </c>
      <c r="C26" s="138">
        <v>2541</v>
      </c>
    </row>
    <row r="27" spans="1:3" s="32" customFormat="1" ht="13.05" customHeight="1" x14ac:dyDescent="0.3">
      <c r="A27" s="57" t="s">
        <v>107</v>
      </c>
      <c r="B27" s="128">
        <v>0</v>
      </c>
      <c r="C27" s="146" t="s">
        <v>779</v>
      </c>
    </row>
    <row r="28" spans="1:3" s="32" customFormat="1" ht="13.05" customHeight="1" x14ac:dyDescent="0.3">
      <c r="A28" s="125" t="s">
        <v>1211</v>
      </c>
      <c r="B28" s="139"/>
      <c r="C28" s="140"/>
    </row>
    <row r="29" spans="1:3" s="32" customFormat="1" ht="13.05" customHeight="1" x14ac:dyDescent="0.3">
      <c r="A29" s="57" t="s">
        <v>32</v>
      </c>
      <c r="B29" s="143">
        <v>11.19</v>
      </c>
      <c r="C29" s="144">
        <v>11.49</v>
      </c>
    </row>
    <row r="30" spans="1:3" s="32" customFormat="1" ht="13.05" customHeight="1" x14ac:dyDescent="0.3">
      <c r="A30" s="57" t="s">
        <v>107</v>
      </c>
      <c r="B30" s="128">
        <v>0</v>
      </c>
      <c r="C30" s="146" t="s">
        <v>146</v>
      </c>
    </row>
    <row r="31" spans="1:3" s="32" customFormat="1" ht="13.05" customHeight="1" x14ac:dyDescent="0.3">
      <c r="A31" s="125" t="s">
        <v>1212</v>
      </c>
      <c r="B31" s="139"/>
      <c r="C31" s="140"/>
    </row>
    <row r="32" spans="1:3" s="32" customFormat="1" ht="13.05" customHeight="1" x14ac:dyDescent="0.3">
      <c r="A32" s="57" t="s">
        <v>1208</v>
      </c>
      <c r="B32" s="137">
        <v>78856</v>
      </c>
      <c r="C32" s="138">
        <v>81403</v>
      </c>
    </row>
    <row r="33" spans="1:5" s="32" customFormat="1" ht="13.05" customHeight="1" x14ac:dyDescent="0.3">
      <c r="A33" s="57" t="s">
        <v>107</v>
      </c>
      <c r="B33" s="128">
        <v>0</v>
      </c>
      <c r="C33" s="146" t="s">
        <v>194</v>
      </c>
    </row>
    <row r="34" spans="1:5" s="32" customFormat="1" ht="13.05" customHeight="1" x14ac:dyDescent="0.3">
      <c r="A34" s="125" t="s">
        <v>1215</v>
      </c>
      <c r="B34" s="139"/>
      <c r="C34" s="140"/>
    </row>
    <row r="35" spans="1:5" s="32" customFormat="1" ht="13.05" customHeight="1" x14ac:dyDescent="0.3">
      <c r="A35" s="57" t="s">
        <v>1208</v>
      </c>
      <c r="B35" s="137">
        <v>1717</v>
      </c>
      <c r="C35" s="138">
        <v>1680</v>
      </c>
    </row>
    <row r="36" spans="1:5" s="32" customFormat="1" ht="13.05" customHeight="1" x14ac:dyDescent="0.3">
      <c r="A36" s="130" t="s">
        <v>107</v>
      </c>
      <c r="B36" s="131">
        <v>0</v>
      </c>
      <c r="C36" s="565" t="s">
        <v>226</v>
      </c>
    </row>
    <row r="37" spans="1:5" s="1" customFormat="1" ht="13.05" customHeight="1" x14ac:dyDescent="0.2">
      <c r="A37" s="1" t="s">
        <v>98</v>
      </c>
    </row>
    <row r="38" spans="1:5" s="1" customFormat="1" ht="13.05" customHeight="1" x14ac:dyDescent="0.2">
      <c r="A38" s="1" t="s">
        <v>891</v>
      </c>
      <c r="B38" s="31"/>
      <c r="C38" s="31"/>
      <c r="D38" s="31"/>
      <c r="E38" s="31"/>
    </row>
    <row r="39" spans="1:5" s="1" customFormat="1" ht="25.05" customHeight="1" x14ac:dyDescent="0.2">
      <c r="A39" s="595" t="s">
        <v>1216</v>
      </c>
      <c r="B39" s="595"/>
      <c r="C39" s="595"/>
    </row>
    <row r="40" spans="1:5" s="1" customFormat="1" ht="13.05" customHeight="1" x14ac:dyDescent="0.2">
      <c r="A40" s="615" t="s">
        <v>1217</v>
      </c>
      <c r="B40" s="615"/>
    </row>
    <row r="41" spans="1:5" s="1" customFormat="1" ht="13.05" customHeight="1" x14ac:dyDescent="0.2">
      <c r="A41" s="573" t="s">
        <v>1218</v>
      </c>
      <c r="B41" s="573"/>
    </row>
  </sheetData>
  <mergeCells count="6">
    <mergeCell ref="A41:B41"/>
    <mergeCell ref="A40:B40"/>
    <mergeCell ref="A2:C2"/>
    <mergeCell ref="A5:C5"/>
    <mergeCell ref="A21:C21"/>
    <mergeCell ref="A39:C39"/>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84"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election activeCell="A2" sqref="A2:E2"/>
    </sheetView>
  </sheetViews>
  <sheetFormatPr defaultColWidth="9.21875" defaultRowHeight="14.4" x14ac:dyDescent="0.3"/>
  <cols>
    <col min="1" max="1" width="65.5546875" style="2" customWidth="1"/>
    <col min="2" max="3" width="14.21875" style="2" customWidth="1"/>
    <col min="4" max="5" width="14.21875" customWidth="1"/>
    <col min="6" max="16384" width="9.21875" style="2"/>
  </cols>
  <sheetData>
    <row r="1" spans="1:5" s="32" customFormat="1" ht="13.05" customHeight="1" x14ac:dyDescent="0.3"/>
    <row r="2" spans="1:5" s="32" customFormat="1" ht="13.05" customHeight="1" x14ac:dyDescent="0.3">
      <c r="A2" s="579" t="s">
        <v>1220</v>
      </c>
      <c r="B2" s="579"/>
      <c r="C2" s="579"/>
      <c r="D2" s="579"/>
      <c r="E2" s="579"/>
    </row>
    <row r="3" spans="1:5" s="32" customFormat="1" ht="13.05" customHeight="1" x14ac:dyDescent="0.3"/>
    <row r="4" spans="1:5" s="32" customFormat="1" ht="13.05" customHeight="1" x14ac:dyDescent="0.3">
      <c r="A4" s="9"/>
      <c r="B4" s="455">
        <v>2018</v>
      </c>
      <c r="C4" s="455">
        <v>2019</v>
      </c>
      <c r="D4" s="611" t="s">
        <v>600</v>
      </c>
      <c r="E4" s="612"/>
    </row>
    <row r="5" spans="1:5" s="32" customFormat="1" ht="13.05" customHeight="1" x14ac:dyDescent="0.3">
      <c r="A5" s="124"/>
      <c r="B5" s="65" t="s">
        <v>920</v>
      </c>
      <c r="C5" s="65" t="s">
        <v>920</v>
      </c>
      <c r="D5" s="65" t="s">
        <v>920</v>
      </c>
      <c r="E5" s="66" t="s">
        <v>3</v>
      </c>
    </row>
    <row r="6" spans="1:5" s="32" customFormat="1" ht="13.05" customHeight="1" x14ac:dyDescent="0.3">
      <c r="A6" s="125" t="s">
        <v>105</v>
      </c>
      <c r="B6" s="126"/>
      <c r="C6" s="126"/>
      <c r="D6" s="126"/>
      <c r="E6" s="127"/>
    </row>
    <row r="7" spans="1:5" s="32" customFormat="1" ht="13.05" customHeight="1" x14ac:dyDescent="0.3">
      <c r="A7" s="57" t="s">
        <v>106</v>
      </c>
      <c r="B7" s="137">
        <v>48445</v>
      </c>
      <c r="C7" s="137">
        <v>46057</v>
      </c>
      <c r="D7" s="128">
        <f>+C7-B7</f>
        <v>-2388</v>
      </c>
      <c r="E7" s="563" t="s">
        <v>965</v>
      </c>
    </row>
    <row r="8" spans="1:5" s="32" customFormat="1" ht="13.05" customHeight="1" x14ac:dyDescent="0.3">
      <c r="A8" s="147" t="s">
        <v>1221</v>
      </c>
      <c r="B8" s="148" t="s">
        <v>1219</v>
      </c>
      <c r="C8" s="148" t="s">
        <v>880</v>
      </c>
      <c r="D8" s="131">
        <v>0</v>
      </c>
      <c r="E8" s="154">
        <v>0</v>
      </c>
    </row>
    <row r="9" spans="1:5" ht="13.05" customHeight="1" x14ac:dyDescent="0.3">
      <c r="A9" s="1" t="s">
        <v>98</v>
      </c>
    </row>
    <row r="10" spans="1:5" ht="13.05" customHeight="1" x14ac:dyDescent="0.3">
      <c r="A10" s="1" t="s">
        <v>1222</v>
      </c>
    </row>
  </sheetData>
  <mergeCells count="2">
    <mergeCell ref="D4:E4"/>
    <mergeCell ref="A2:E2"/>
  </mergeCells>
  <hyperlinks>
    <hyperlink ref="A2:D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E33" sqref="E33"/>
    </sheetView>
  </sheetViews>
  <sheetFormatPr defaultColWidth="9.21875" defaultRowHeight="14.4" x14ac:dyDescent="0.3"/>
  <cols>
    <col min="1" max="1" width="65.5546875" style="2" customWidth="1"/>
    <col min="2" max="5" width="14.21875" style="2" customWidth="1"/>
    <col min="6" max="16384" width="9.21875" style="2"/>
  </cols>
  <sheetData>
    <row r="1" spans="1:6" s="32" customFormat="1" ht="13.05" customHeight="1" x14ac:dyDescent="0.3"/>
    <row r="2" spans="1:6" s="85" customFormat="1" ht="13.05" customHeight="1" x14ac:dyDescent="0.3">
      <c r="A2" s="579" t="s">
        <v>1224</v>
      </c>
      <c r="B2" s="579"/>
      <c r="C2" s="579"/>
      <c r="D2" s="579"/>
      <c r="E2" s="579"/>
      <c r="F2" s="52"/>
    </row>
    <row r="3" spans="1:6" s="32" customFormat="1" ht="13.05" customHeight="1" x14ac:dyDescent="0.3"/>
    <row r="4" spans="1:6" s="32" customFormat="1" ht="13.05" customHeight="1" x14ac:dyDescent="0.3">
      <c r="A4" s="9"/>
      <c r="B4" s="455">
        <v>2018</v>
      </c>
      <c r="C4" s="455">
        <v>2019</v>
      </c>
      <c r="D4" s="611" t="s">
        <v>600</v>
      </c>
      <c r="E4" s="612"/>
    </row>
    <row r="5" spans="1:6" s="32" customFormat="1" ht="13.05" customHeight="1" x14ac:dyDescent="0.3">
      <c r="A5" s="9"/>
      <c r="B5" s="65" t="s">
        <v>920</v>
      </c>
      <c r="C5" s="65" t="s">
        <v>920</v>
      </c>
      <c r="D5" s="65" t="s">
        <v>920</v>
      </c>
      <c r="E5" s="66" t="s">
        <v>3</v>
      </c>
    </row>
    <row r="6" spans="1:6" s="32" customFormat="1" ht="13.05" customHeight="1" x14ac:dyDescent="0.3">
      <c r="A6" s="125" t="s">
        <v>1223</v>
      </c>
      <c r="B6" s="126"/>
      <c r="C6" s="126"/>
      <c r="D6" s="126"/>
      <c r="E6" s="127"/>
    </row>
    <row r="7" spans="1:6" s="32" customFormat="1" ht="13.05" customHeight="1" x14ac:dyDescent="0.3">
      <c r="A7" s="57" t="s">
        <v>106</v>
      </c>
      <c r="B7" s="137">
        <v>1164</v>
      </c>
      <c r="C7" s="137">
        <v>1249</v>
      </c>
      <c r="D7" s="137">
        <f>+C7-B7</f>
        <v>85</v>
      </c>
      <c r="E7" s="149" t="s">
        <v>1241</v>
      </c>
    </row>
    <row r="8" spans="1:6" s="32" customFormat="1" ht="13.05" customHeight="1" x14ac:dyDescent="0.3">
      <c r="A8" s="98" t="s">
        <v>1225</v>
      </c>
      <c r="B8" s="150" t="s">
        <v>1236</v>
      </c>
      <c r="C8" s="150" t="s">
        <v>1239</v>
      </c>
      <c r="D8" s="128">
        <v>0</v>
      </c>
      <c r="E8" s="129">
        <v>0</v>
      </c>
    </row>
    <row r="9" spans="1:6" s="32" customFormat="1" ht="13.05" customHeight="1" x14ac:dyDescent="0.3">
      <c r="A9" s="125" t="s">
        <v>1228</v>
      </c>
      <c r="B9" s="151"/>
      <c r="C9" s="151"/>
      <c r="D9" s="151"/>
      <c r="E9" s="152"/>
    </row>
    <row r="10" spans="1:6" s="32" customFormat="1" ht="13.05" customHeight="1" x14ac:dyDescent="0.3">
      <c r="A10" s="57" t="s">
        <v>106</v>
      </c>
      <c r="B10" s="137">
        <v>1471</v>
      </c>
      <c r="C10" s="137">
        <v>1688</v>
      </c>
      <c r="D10" s="137">
        <v>1466</v>
      </c>
      <c r="E10" s="149" t="s">
        <v>367</v>
      </c>
    </row>
    <row r="11" spans="1:6" s="32" customFormat="1" ht="13.05" customHeight="1" x14ac:dyDescent="0.3">
      <c r="A11" s="98" t="s">
        <v>1226</v>
      </c>
      <c r="B11" s="150" t="s">
        <v>1237</v>
      </c>
      <c r="C11" s="150" t="s">
        <v>44</v>
      </c>
      <c r="D11" s="128">
        <v>0</v>
      </c>
      <c r="E11" s="129">
        <v>0</v>
      </c>
    </row>
    <row r="12" spans="1:6" s="32" customFormat="1" ht="13.05" customHeight="1" x14ac:dyDescent="0.3">
      <c r="A12" s="125" t="s">
        <v>1227</v>
      </c>
      <c r="B12" s="151"/>
      <c r="C12" s="151"/>
      <c r="D12" s="151"/>
      <c r="E12" s="152"/>
    </row>
    <row r="13" spans="1:6" s="32" customFormat="1" ht="13.05" customHeight="1" x14ac:dyDescent="0.3">
      <c r="A13" s="57" t="s">
        <v>106</v>
      </c>
      <c r="B13" s="137">
        <v>759</v>
      </c>
      <c r="C13" s="137">
        <v>846</v>
      </c>
      <c r="D13" s="137">
        <v>757</v>
      </c>
      <c r="E13" s="149" t="s">
        <v>1242</v>
      </c>
    </row>
    <row r="14" spans="1:6" s="32" customFormat="1" ht="13.05" customHeight="1" x14ac:dyDescent="0.3">
      <c r="A14" s="98" t="s">
        <v>1229</v>
      </c>
      <c r="B14" s="150" t="s">
        <v>798</v>
      </c>
      <c r="C14" s="150" t="s">
        <v>50</v>
      </c>
      <c r="D14" s="128">
        <v>0</v>
      </c>
      <c r="E14" s="129">
        <v>0</v>
      </c>
    </row>
    <row r="15" spans="1:6" s="32" customFormat="1" ht="13.05" customHeight="1" x14ac:dyDescent="0.3">
      <c r="A15" s="125" t="s">
        <v>1231</v>
      </c>
      <c r="B15" s="151"/>
      <c r="C15" s="151"/>
      <c r="D15" s="151"/>
      <c r="E15" s="152"/>
    </row>
    <row r="16" spans="1:6" s="32" customFormat="1" ht="13.05" customHeight="1" x14ac:dyDescent="0.3">
      <c r="A16" s="57" t="s">
        <v>106</v>
      </c>
      <c r="B16" s="137">
        <v>222</v>
      </c>
      <c r="C16" s="137">
        <v>327</v>
      </c>
      <c r="D16" s="137">
        <v>222</v>
      </c>
      <c r="E16" s="149" t="s">
        <v>296</v>
      </c>
    </row>
    <row r="17" spans="1:5" s="32" customFormat="1" ht="13.05" customHeight="1" x14ac:dyDescent="0.3">
      <c r="A17" s="98" t="s">
        <v>1230</v>
      </c>
      <c r="B17" s="150" t="s">
        <v>378</v>
      </c>
      <c r="C17" s="150" t="s">
        <v>83</v>
      </c>
      <c r="D17" s="128">
        <v>0</v>
      </c>
      <c r="E17" s="129">
        <v>0</v>
      </c>
    </row>
    <row r="18" spans="1:5" s="32" customFormat="1" ht="13.05" customHeight="1" x14ac:dyDescent="0.3">
      <c r="A18" s="153" t="s">
        <v>1232</v>
      </c>
      <c r="B18" s="151"/>
      <c r="C18" s="151"/>
      <c r="D18" s="151"/>
      <c r="E18" s="152"/>
    </row>
    <row r="19" spans="1:5" s="32" customFormat="1" ht="13.05" customHeight="1" x14ac:dyDescent="0.3">
      <c r="A19" s="57" t="s">
        <v>106</v>
      </c>
      <c r="B19" s="137">
        <v>-2</v>
      </c>
      <c r="C19" s="137">
        <v>-164</v>
      </c>
      <c r="D19" s="137">
        <v>311</v>
      </c>
      <c r="E19" s="149" t="s">
        <v>1243</v>
      </c>
    </row>
    <row r="20" spans="1:5" s="32" customFormat="1" ht="13.05" customHeight="1" x14ac:dyDescent="0.3">
      <c r="A20" s="98" t="s">
        <v>1233</v>
      </c>
      <c r="B20" s="150" t="s">
        <v>184</v>
      </c>
      <c r="C20" s="150" t="s">
        <v>51</v>
      </c>
      <c r="D20" s="128">
        <v>0</v>
      </c>
      <c r="E20" s="129">
        <v>0</v>
      </c>
    </row>
    <row r="21" spans="1:5" s="32" customFormat="1" ht="13.05" customHeight="1" x14ac:dyDescent="0.3">
      <c r="A21" s="153" t="s">
        <v>1234</v>
      </c>
      <c r="B21" s="151"/>
      <c r="C21" s="151"/>
      <c r="D21" s="151"/>
      <c r="E21" s="152"/>
    </row>
    <row r="22" spans="1:5" s="32" customFormat="1" ht="13.05" customHeight="1" x14ac:dyDescent="0.3">
      <c r="A22" s="57" t="s">
        <v>106</v>
      </c>
      <c r="B22" s="137">
        <v>488</v>
      </c>
      <c r="C22" s="137">
        <v>351</v>
      </c>
      <c r="D22" s="137">
        <v>798</v>
      </c>
      <c r="E22" s="536" t="s">
        <v>1244</v>
      </c>
    </row>
    <row r="23" spans="1:5" s="32" customFormat="1" ht="13.05" customHeight="1" x14ac:dyDescent="0.3">
      <c r="A23" s="147" t="s">
        <v>1235</v>
      </c>
      <c r="B23" s="540" t="s">
        <v>1238</v>
      </c>
      <c r="C23" s="148" t="s">
        <v>1240</v>
      </c>
      <c r="D23" s="131">
        <v>0</v>
      </c>
      <c r="E23" s="154">
        <v>0</v>
      </c>
    </row>
    <row r="24" spans="1:5" s="1" customFormat="1" ht="13.05" customHeight="1" x14ac:dyDescent="0.2">
      <c r="A24" s="1" t="s">
        <v>98</v>
      </c>
    </row>
    <row r="25" spans="1:5" s="1" customFormat="1" ht="13.05" customHeight="1" x14ac:dyDescent="0.2">
      <c r="A25" s="1" t="s">
        <v>1222</v>
      </c>
    </row>
    <row r="26" spans="1:5" s="1" customFormat="1" ht="13.05" customHeight="1" x14ac:dyDescent="0.2"/>
    <row r="27" spans="1:5" s="1" customFormat="1" ht="13.05" customHeight="1" x14ac:dyDescent="0.2"/>
    <row r="28" spans="1:5" ht="13.05" customHeight="1" x14ac:dyDescent="0.3">
      <c r="A28" s="622"/>
      <c r="B28" s="623"/>
      <c r="C28" s="623"/>
      <c r="D28" s="623"/>
      <c r="E28" s="623"/>
    </row>
    <row r="29" spans="1:5" ht="13.05" customHeight="1" x14ac:dyDescent="0.3">
      <c r="A29" s="624"/>
      <c r="B29" s="574"/>
      <c r="C29" s="574"/>
      <c r="D29" s="574"/>
      <c r="E29" s="574"/>
    </row>
    <row r="30" spans="1:5" ht="13.05" customHeight="1" x14ac:dyDescent="0.3"/>
    <row r="31" spans="1:5" ht="13.05" customHeight="1" x14ac:dyDescent="0.3"/>
  </sheetData>
  <mergeCells count="4">
    <mergeCell ref="A2:E2"/>
    <mergeCell ref="A28:E28"/>
    <mergeCell ref="A29:E29"/>
    <mergeCell ref="D4:E4"/>
  </mergeCells>
  <hyperlinks>
    <hyperlink ref="A2:E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1"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2" sqref="N22"/>
    </sheetView>
  </sheetViews>
  <sheetFormatPr defaultRowHeight="14.4" x14ac:dyDescent="0.3"/>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17"/>
  <sheetViews>
    <sheetView showGridLines="0" workbookViewId="0">
      <selection activeCell="A2" sqref="A2:F2"/>
    </sheetView>
  </sheetViews>
  <sheetFormatPr defaultColWidth="9.21875" defaultRowHeight="14.4" x14ac:dyDescent="0.3"/>
  <cols>
    <col min="1" max="1" width="31" style="2" customWidth="1"/>
    <col min="2" max="6" width="10.77734375" style="2" customWidth="1"/>
    <col min="7" max="16384" width="9.21875" style="2"/>
  </cols>
  <sheetData>
    <row r="1" spans="1:8" s="32" customFormat="1" ht="13.05" customHeight="1" x14ac:dyDescent="0.3"/>
    <row r="2" spans="1:8" s="32" customFormat="1" ht="13.05" customHeight="1" x14ac:dyDescent="0.3">
      <c r="A2" s="579" t="s">
        <v>173</v>
      </c>
      <c r="B2" s="579"/>
      <c r="C2" s="579"/>
      <c r="D2" s="579"/>
      <c r="E2" s="579"/>
      <c r="F2" s="579"/>
    </row>
    <row r="3" spans="1:8" s="32" customFormat="1" ht="13.05" customHeight="1" x14ac:dyDescent="0.3"/>
    <row r="4" spans="1:8" s="32" customFormat="1" ht="13.05" customHeight="1" x14ac:dyDescent="0.3">
      <c r="A4" s="283"/>
      <c r="B4" s="284">
        <v>2016</v>
      </c>
      <c r="C4" s="285">
        <v>2017</v>
      </c>
      <c r="D4" s="285">
        <v>2018</v>
      </c>
      <c r="E4" s="285">
        <v>2019</v>
      </c>
      <c r="F4" s="286" t="s">
        <v>104</v>
      </c>
    </row>
    <row r="5" spans="1:8" s="32" customFormat="1" ht="13.05" customHeight="1" x14ac:dyDescent="0.3">
      <c r="A5" s="287" t="s">
        <v>176</v>
      </c>
      <c r="B5" s="178"/>
      <c r="C5" s="180"/>
      <c r="D5" s="178"/>
      <c r="E5" s="178"/>
      <c r="F5" s="288"/>
    </row>
    <row r="6" spans="1:8" s="32" customFormat="1" ht="13.05" customHeight="1" x14ac:dyDescent="0.3">
      <c r="A6" s="289" t="s">
        <v>1</v>
      </c>
      <c r="B6" s="182">
        <v>47449</v>
      </c>
      <c r="C6" s="182">
        <v>46584</v>
      </c>
      <c r="D6" s="182">
        <v>46611</v>
      </c>
      <c r="E6" s="290">
        <v>46549</v>
      </c>
      <c r="F6" s="291" t="s">
        <v>0</v>
      </c>
      <c r="H6" s="472"/>
    </row>
    <row r="7" spans="1:8" s="32" customFormat="1" ht="13.05" customHeight="1" x14ac:dyDescent="0.3">
      <c r="A7" s="289" t="s">
        <v>107</v>
      </c>
      <c r="B7" s="292"/>
      <c r="C7" s="479" t="s">
        <v>179</v>
      </c>
      <c r="D7" s="293" t="s">
        <v>180</v>
      </c>
      <c r="E7" s="479" t="s">
        <v>181</v>
      </c>
      <c r="F7" s="480" t="s">
        <v>182</v>
      </c>
    </row>
    <row r="8" spans="1:8" s="32" customFormat="1" ht="13.05" customHeight="1" x14ac:dyDescent="0.3">
      <c r="A8" s="287" t="s">
        <v>177</v>
      </c>
      <c r="B8" s="178"/>
      <c r="C8" s="178"/>
      <c r="D8" s="178"/>
      <c r="E8" s="178"/>
      <c r="F8" s="295"/>
    </row>
    <row r="9" spans="1:8" s="32" customFormat="1" ht="13.05" customHeight="1" x14ac:dyDescent="0.3">
      <c r="A9" s="289" t="s">
        <v>1</v>
      </c>
      <c r="B9" s="182">
        <v>45950</v>
      </c>
      <c r="C9" s="182">
        <v>45325</v>
      </c>
      <c r="D9" s="182">
        <v>45437</v>
      </c>
      <c r="E9" s="182">
        <v>45441</v>
      </c>
      <c r="F9" s="296" t="s">
        <v>0</v>
      </c>
      <c r="H9" s="472"/>
    </row>
    <row r="10" spans="1:8" s="32" customFormat="1" ht="13.05" customHeight="1" x14ac:dyDescent="0.3">
      <c r="A10" s="289" t="s">
        <v>107</v>
      </c>
      <c r="B10" s="292"/>
      <c r="C10" s="479" t="s">
        <v>183</v>
      </c>
      <c r="D10" s="293" t="s">
        <v>184</v>
      </c>
      <c r="E10" s="293" t="s">
        <v>115</v>
      </c>
      <c r="F10" s="480" t="s">
        <v>185</v>
      </c>
    </row>
    <row r="11" spans="1:8" s="32" customFormat="1" ht="13.05" customHeight="1" x14ac:dyDescent="0.3">
      <c r="A11" s="289" t="s">
        <v>174</v>
      </c>
      <c r="B11" s="293" t="s">
        <v>186</v>
      </c>
      <c r="C11" s="293" t="s">
        <v>187</v>
      </c>
      <c r="D11" s="293" t="s">
        <v>188</v>
      </c>
      <c r="E11" s="293" t="s">
        <v>189</v>
      </c>
      <c r="F11" s="296" t="s">
        <v>0</v>
      </c>
    </row>
    <row r="12" spans="1:8" s="32" customFormat="1" ht="13.05" customHeight="1" x14ac:dyDescent="0.3">
      <c r="A12" s="287" t="s">
        <v>178</v>
      </c>
      <c r="B12" s="178"/>
      <c r="C12" s="178"/>
      <c r="D12" s="178"/>
      <c r="E12" s="178"/>
      <c r="F12" s="295"/>
    </row>
    <row r="13" spans="1:8" s="32" customFormat="1" ht="13.05" customHeight="1" x14ac:dyDescent="0.3">
      <c r="A13" s="289" t="s">
        <v>1</v>
      </c>
      <c r="B13" s="182">
        <v>1499</v>
      </c>
      <c r="C13" s="182">
        <v>1259</v>
      </c>
      <c r="D13" s="182">
        <v>1174</v>
      </c>
      <c r="E13" s="290">
        <v>1108</v>
      </c>
      <c r="F13" s="296" t="s">
        <v>0</v>
      </c>
    </row>
    <row r="14" spans="1:8" s="32" customFormat="1" ht="13.05" customHeight="1" x14ac:dyDescent="0.3">
      <c r="A14" s="289" t="s">
        <v>107</v>
      </c>
      <c r="B14" s="292"/>
      <c r="C14" s="479" t="s">
        <v>190</v>
      </c>
      <c r="D14" s="479" t="s">
        <v>191</v>
      </c>
      <c r="E14" s="479" t="s">
        <v>192</v>
      </c>
      <c r="F14" s="480" t="s">
        <v>193</v>
      </c>
    </row>
    <row r="15" spans="1:8" s="32" customFormat="1" ht="13.05" customHeight="1" x14ac:dyDescent="0.3">
      <c r="A15" s="297" t="s">
        <v>174</v>
      </c>
      <c r="B15" s="298" t="s">
        <v>194</v>
      </c>
      <c r="C15" s="298" t="s">
        <v>146</v>
      </c>
      <c r="D15" s="298" t="s">
        <v>195</v>
      </c>
      <c r="E15" s="298" t="s">
        <v>145</v>
      </c>
      <c r="F15" s="299" t="s">
        <v>0</v>
      </c>
    </row>
    <row r="16" spans="1:8" x14ac:dyDescent="0.3">
      <c r="A16" s="1" t="s">
        <v>98</v>
      </c>
    </row>
    <row r="17" spans="1:5" x14ac:dyDescent="0.3">
      <c r="A17" s="573" t="s">
        <v>175</v>
      </c>
      <c r="B17" s="573"/>
      <c r="C17" s="573"/>
      <c r="D17" s="573"/>
      <c r="E17" s="573"/>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F19"/>
  <sheetViews>
    <sheetView showGridLines="0" workbookViewId="0">
      <selection activeCell="A2" sqref="A2:F2"/>
    </sheetView>
  </sheetViews>
  <sheetFormatPr defaultColWidth="9.21875" defaultRowHeight="14.4" x14ac:dyDescent="0.3"/>
  <cols>
    <col min="1" max="1" width="43.77734375" style="2" customWidth="1"/>
    <col min="2" max="6" width="10.77734375" style="2" customWidth="1"/>
    <col min="7" max="16384" width="9.21875" style="2"/>
  </cols>
  <sheetData>
    <row r="1" spans="1:6" s="32" customFormat="1" ht="13.05" customHeight="1" x14ac:dyDescent="0.3"/>
    <row r="2" spans="1:6" s="32" customFormat="1" ht="13.05" customHeight="1" x14ac:dyDescent="0.3">
      <c r="A2" s="579" t="s">
        <v>197</v>
      </c>
      <c r="B2" s="579"/>
      <c r="C2" s="579"/>
      <c r="D2" s="579"/>
      <c r="E2" s="579"/>
      <c r="F2" s="579"/>
    </row>
    <row r="3" spans="1:6" s="32" customFormat="1" ht="13.05" customHeight="1" x14ac:dyDescent="0.3"/>
    <row r="4" spans="1:6" s="32" customFormat="1" ht="13.05" customHeight="1" x14ac:dyDescent="0.3">
      <c r="A4" s="300"/>
      <c r="B4" s="301">
        <v>2016</v>
      </c>
      <c r="C4" s="192">
        <v>2017</v>
      </c>
      <c r="D4" s="192">
        <v>2018</v>
      </c>
      <c r="E4" s="193">
        <v>2019</v>
      </c>
      <c r="F4" s="194" t="s">
        <v>104</v>
      </c>
    </row>
    <row r="5" spans="1:6" s="32" customFormat="1" ht="13.05" customHeight="1" x14ac:dyDescent="0.3">
      <c r="A5" s="287" t="s">
        <v>74</v>
      </c>
      <c r="B5" s="178"/>
      <c r="C5" s="180"/>
      <c r="D5" s="178"/>
      <c r="E5" s="178"/>
      <c r="F5" s="288"/>
    </row>
    <row r="6" spans="1:6" s="32" customFormat="1" ht="13.05" customHeight="1" x14ac:dyDescent="0.3">
      <c r="A6" s="302" t="s">
        <v>1</v>
      </c>
      <c r="B6" s="137">
        <v>35297</v>
      </c>
      <c r="C6" s="137">
        <v>34502</v>
      </c>
      <c r="D6" s="137">
        <v>33379</v>
      </c>
      <c r="E6" s="137">
        <v>32586</v>
      </c>
      <c r="F6" s="303" t="s">
        <v>0</v>
      </c>
    </row>
    <row r="7" spans="1:6" s="32" customFormat="1" ht="13.05" customHeight="1" x14ac:dyDescent="0.3">
      <c r="A7" s="302" t="s">
        <v>107</v>
      </c>
      <c r="B7" s="150" t="s">
        <v>0</v>
      </c>
      <c r="C7" s="481" t="s">
        <v>198</v>
      </c>
      <c r="D7" s="481" t="s">
        <v>199</v>
      </c>
      <c r="E7" s="481" t="s">
        <v>200</v>
      </c>
      <c r="F7" s="482" t="s">
        <v>201</v>
      </c>
    </row>
    <row r="8" spans="1:6" s="32" customFormat="1" ht="13.05" customHeight="1" x14ac:dyDescent="0.3">
      <c r="A8" s="305" t="s">
        <v>196</v>
      </c>
      <c r="B8" s="150" t="s">
        <v>0</v>
      </c>
      <c r="C8" s="481" t="s">
        <v>202</v>
      </c>
      <c r="D8" s="481" t="s">
        <v>203</v>
      </c>
      <c r="E8" s="481" t="s">
        <v>179</v>
      </c>
      <c r="F8" s="482" t="s">
        <v>156</v>
      </c>
    </row>
    <row r="9" spans="1:6" s="32" customFormat="1" ht="13.05" customHeight="1" x14ac:dyDescent="0.3">
      <c r="A9" s="287" t="s">
        <v>75</v>
      </c>
      <c r="B9" s="306"/>
      <c r="C9" s="307"/>
      <c r="D9" s="306"/>
      <c r="E9" s="306"/>
      <c r="F9" s="308"/>
    </row>
    <row r="10" spans="1:6" s="32" customFormat="1" ht="13.05" customHeight="1" x14ac:dyDescent="0.3">
      <c r="A10" s="302" t="s">
        <v>1</v>
      </c>
      <c r="B10" s="137">
        <v>6753</v>
      </c>
      <c r="C10" s="141">
        <v>5837</v>
      </c>
      <c r="D10" s="137">
        <v>5841</v>
      </c>
      <c r="E10" s="137">
        <v>5938</v>
      </c>
      <c r="F10" s="303" t="s">
        <v>0</v>
      </c>
    </row>
    <row r="11" spans="1:6" s="32" customFormat="1" ht="13.05" customHeight="1" x14ac:dyDescent="0.3">
      <c r="A11" s="302" t="s">
        <v>107</v>
      </c>
      <c r="B11" s="150" t="s">
        <v>0</v>
      </c>
      <c r="C11" s="481" t="s">
        <v>204</v>
      </c>
      <c r="D11" s="150" t="s">
        <v>180</v>
      </c>
      <c r="E11" s="150" t="s">
        <v>205</v>
      </c>
      <c r="F11" s="482" t="s">
        <v>206</v>
      </c>
    </row>
    <row r="12" spans="1:6" s="32" customFormat="1" ht="13.05" customHeight="1" x14ac:dyDescent="0.3">
      <c r="A12" s="305" t="s">
        <v>196</v>
      </c>
      <c r="B12" s="150" t="s">
        <v>0</v>
      </c>
      <c r="C12" s="481" t="s">
        <v>156</v>
      </c>
      <c r="D12" s="150" t="s">
        <v>115</v>
      </c>
      <c r="E12" s="150" t="s">
        <v>208</v>
      </c>
      <c r="F12" s="482" t="s">
        <v>207</v>
      </c>
    </row>
    <row r="13" spans="1:6" s="32" customFormat="1" ht="13.05" customHeight="1" x14ac:dyDescent="0.3">
      <c r="A13" s="287" t="s">
        <v>76</v>
      </c>
      <c r="B13" s="306"/>
      <c r="C13" s="307"/>
      <c r="D13" s="306"/>
      <c r="E13" s="306"/>
      <c r="F13" s="308"/>
    </row>
    <row r="14" spans="1:6" s="32" customFormat="1" ht="13.05" customHeight="1" x14ac:dyDescent="0.3">
      <c r="A14" s="302" t="s">
        <v>1</v>
      </c>
      <c r="B14" s="137">
        <v>3900</v>
      </c>
      <c r="C14" s="141">
        <v>4986</v>
      </c>
      <c r="D14" s="137">
        <v>6217</v>
      </c>
      <c r="E14" s="137">
        <v>6917</v>
      </c>
      <c r="F14" s="303" t="s">
        <v>0</v>
      </c>
    </row>
    <row r="15" spans="1:6" s="32" customFormat="1" ht="13.05" customHeight="1" x14ac:dyDescent="0.3">
      <c r="A15" s="302" t="s">
        <v>107</v>
      </c>
      <c r="B15" s="309" t="s">
        <v>0</v>
      </c>
      <c r="C15" s="150" t="s">
        <v>47</v>
      </c>
      <c r="D15" s="150" t="s">
        <v>209</v>
      </c>
      <c r="E15" s="150" t="s">
        <v>210</v>
      </c>
      <c r="F15" s="304" t="s">
        <v>211</v>
      </c>
    </row>
    <row r="16" spans="1:6" s="32" customFormat="1" ht="13.05" customHeight="1" x14ac:dyDescent="0.3">
      <c r="A16" s="310" t="s">
        <v>196</v>
      </c>
      <c r="B16" s="311" t="s">
        <v>0</v>
      </c>
      <c r="C16" s="312" t="s">
        <v>212</v>
      </c>
      <c r="D16" s="313" t="s">
        <v>146</v>
      </c>
      <c r="E16" s="313" t="s">
        <v>164</v>
      </c>
      <c r="F16" s="314" t="s">
        <v>213</v>
      </c>
    </row>
    <row r="17" spans="1:5" ht="13.05" customHeight="1" x14ac:dyDescent="0.3">
      <c r="A17" s="1" t="s">
        <v>98</v>
      </c>
    </row>
    <row r="18" spans="1:5" ht="13.05" customHeight="1" x14ac:dyDescent="0.3">
      <c r="A18" s="573" t="s">
        <v>175</v>
      </c>
      <c r="B18" s="573"/>
      <c r="C18" s="573"/>
      <c r="D18" s="573"/>
      <c r="E18" s="573"/>
    </row>
    <row r="19" spans="1:5" ht="13.05" customHeight="1" x14ac:dyDescent="0.3"/>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9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8"/>
  <sheetViews>
    <sheetView showGridLines="0" workbookViewId="0">
      <selection activeCell="A2" sqref="A2:F2"/>
    </sheetView>
  </sheetViews>
  <sheetFormatPr defaultColWidth="9.21875" defaultRowHeight="14.4" x14ac:dyDescent="0.3"/>
  <cols>
    <col min="1" max="1" width="45.21875" style="2" customWidth="1"/>
    <col min="2" max="6" width="10.77734375" style="2" customWidth="1"/>
    <col min="7" max="16384" width="9.21875" style="2"/>
  </cols>
  <sheetData>
    <row r="1" spans="1:6" s="32" customFormat="1" ht="13.05" customHeight="1" x14ac:dyDescent="0.3"/>
    <row r="2" spans="1:6" s="32" customFormat="1" ht="26.1" customHeight="1" x14ac:dyDescent="0.3">
      <c r="A2" s="579" t="s">
        <v>232</v>
      </c>
      <c r="B2" s="579"/>
      <c r="C2" s="579"/>
      <c r="D2" s="579"/>
      <c r="E2" s="579"/>
      <c r="F2" s="579"/>
    </row>
    <row r="3" spans="1:6" s="32" customFormat="1" ht="13.05" customHeight="1" x14ac:dyDescent="0.3"/>
    <row r="4" spans="1:6" s="32" customFormat="1" ht="13.05" customHeight="1" x14ac:dyDescent="0.3">
      <c r="A4" s="300"/>
      <c r="B4" s="301">
        <v>2016</v>
      </c>
      <c r="C4" s="301">
        <v>2017</v>
      </c>
      <c r="D4" s="301">
        <v>2018</v>
      </c>
      <c r="E4" s="301">
        <v>2019</v>
      </c>
      <c r="F4" s="194" t="s">
        <v>104</v>
      </c>
    </row>
    <row r="5" spans="1:6" s="32" customFormat="1" ht="13.05" customHeight="1" x14ac:dyDescent="0.3">
      <c r="A5" s="287" t="s">
        <v>40</v>
      </c>
      <c r="B5" s="178"/>
      <c r="C5" s="180"/>
      <c r="D5" s="178"/>
      <c r="E5" s="178"/>
      <c r="F5" s="288"/>
    </row>
    <row r="6" spans="1:6" s="32" customFormat="1" ht="13.05" customHeight="1" x14ac:dyDescent="0.3">
      <c r="A6" s="302" t="s">
        <v>1</v>
      </c>
      <c r="B6" s="137">
        <v>35848</v>
      </c>
      <c r="C6" s="137">
        <v>29544</v>
      </c>
      <c r="D6" s="137">
        <v>28686</v>
      </c>
      <c r="E6" s="137">
        <v>28301</v>
      </c>
      <c r="F6" s="303" t="s">
        <v>0</v>
      </c>
    </row>
    <row r="7" spans="1:6" s="32" customFormat="1" ht="13.05" customHeight="1" x14ac:dyDescent="0.3">
      <c r="A7" s="302" t="s">
        <v>107</v>
      </c>
      <c r="B7" s="150" t="s">
        <v>0</v>
      </c>
      <c r="C7" s="481" t="s">
        <v>217</v>
      </c>
      <c r="D7" s="481" t="s">
        <v>216</v>
      </c>
      <c r="E7" s="481" t="s">
        <v>215</v>
      </c>
      <c r="F7" s="482" t="s">
        <v>214</v>
      </c>
    </row>
    <row r="8" spans="1:6" s="32" customFormat="1" ht="13.05" customHeight="1" x14ac:dyDescent="0.3">
      <c r="A8" s="305" t="s">
        <v>196</v>
      </c>
      <c r="B8" s="150" t="s">
        <v>0</v>
      </c>
      <c r="C8" s="481" t="s">
        <v>218</v>
      </c>
      <c r="D8" s="481" t="s">
        <v>219</v>
      </c>
      <c r="E8" s="481" t="s">
        <v>220</v>
      </c>
      <c r="F8" s="482" t="s">
        <v>183</v>
      </c>
    </row>
    <row r="9" spans="1:6" s="32" customFormat="1" ht="13.05" customHeight="1" x14ac:dyDescent="0.3">
      <c r="A9" s="287" t="s">
        <v>41</v>
      </c>
      <c r="B9" s="306"/>
      <c r="C9" s="307"/>
      <c r="D9" s="306"/>
      <c r="E9" s="306"/>
      <c r="F9" s="308"/>
    </row>
    <row r="10" spans="1:6" s="32" customFormat="1" ht="13.05" customHeight="1" x14ac:dyDescent="0.3">
      <c r="A10" s="302" t="s">
        <v>1</v>
      </c>
      <c r="B10" s="137">
        <v>7779</v>
      </c>
      <c r="C10" s="141">
        <v>12345</v>
      </c>
      <c r="D10" s="137">
        <v>11793</v>
      </c>
      <c r="E10" s="137">
        <v>11564</v>
      </c>
      <c r="F10" s="303" t="s">
        <v>0</v>
      </c>
    </row>
    <row r="11" spans="1:6" s="32" customFormat="1" ht="13.05" customHeight="1" x14ac:dyDescent="0.3">
      <c r="A11" s="302" t="s">
        <v>107</v>
      </c>
      <c r="B11" s="150" t="s">
        <v>0</v>
      </c>
      <c r="C11" s="150" t="s">
        <v>221</v>
      </c>
      <c r="D11" s="481" t="s">
        <v>222</v>
      </c>
      <c r="E11" s="481" t="s">
        <v>219</v>
      </c>
      <c r="F11" s="304" t="s">
        <v>223</v>
      </c>
    </row>
    <row r="12" spans="1:6" s="32" customFormat="1" ht="13.05" customHeight="1" x14ac:dyDescent="0.3">
      <c r="A12" s="305" t="s">
        <v>196</v>
      </c>
      <c r="B12" s="150" t="s">
        <v>0</v>
      </c>
      <c r="C12" s="481" t="s">
        <v>226</v>
      </c>
      <c r="D12" s="481" t="s">
        <v>185</v>
      </c>
      <c r="E12" s="481" t="s">
        <v>227</v>
      </c>
      <c r="F12" s="482" t="s">
        <v>224</v>
      </c>
    </row>
    <row r="13" spans="1:6" s="32" customFormat="1" ht="13.05" customHeight="1" x14ac:dyDescent="0.3">
      <c r="A13" s="287" t="s">
        <v>42</v>
      </c>
      <c r="B13" s="306"/>
      <c r="C13" s="307"/>
      <c r="D13" s="306"/>
      <c r="E13" s="306"/>
      <c r="F13" s="308"/>
    </row>
    <row r="14" spans="1:6" s="32" customFormat="1" ht="13.05" customHeight="1" x14ac:dyDescent="0.3">
      <c r="A14" s="302" t="s">
        <v>1</v>
      </c>
      <c r="B14" s="137">
        <v>2323</v>
      </c>
      <c r="C14" s="141">
        <v>3436</v>
      </c>
      <c r="D14" s="137">
        <v>4958</v>
      </c>
      <c r="E14" s="137">
        <v>5576</v>
      </c>
      <c r="F14" s="303" t="s">
        <v>0</v>
      </c>
    </row>
    <row r="15" spans="1:6" s="32" customFormat="1" ht="13.05" customHeight="1" x14ac:dyDescent="0.3">
      <c r="A15" s="302" t="s">
        <v>107</v>
      </c>
      <c r="B15" s="309" t="s">
        <v>0</v>
      </c>
      <c r="C15" s="150" t="s">
        <v>228</v>
      </c>
      <c r="D15" s="150" t="s">
        <v>229</v>
      </c>
      <c r="E15" s="150" t="s">
        <v>230</v>
      </c>
      <c r="F15" s="304" t="s">
        <v>225</v>
      </c>
    </row>
    <row r="16" spans="1:6" s="32" customFormat="1" ht="13.05" customHeight="1" x14ac:dyDescent="0.3">
      <c r="A16" s="310" t="s">
        <v>196</v>
      </c>
      <c r="B16" s="311" t="s">
        <v>0</v>
      </c>
      <c r="C16" s="312" t="s">
        <v>145</v>
      </c>
      <c r="D16" s="313" t="s">
        <v>195</v>
      </c>
      <c r="E16" s="313" t="s">
        <v>231</v>
      </c>
      <c r="F16" s="314" t="s">
        <v>161</v>
      </c>
    </row>
    <row r="17" spans="1:5" ht="13.05" customHeight="1" x14ac:dyDescent="0.3">
      <c r="A17" s="1" t="s">
        <v>98</v>
      </c>
    </row>
    <row r="18" spans="1:5" ht="13.05" customHeight="1" x14ac:dyDescent="0.3">
      <c r="A18" s="573" t="s">
        <v>175</v>
      </c>
      <c r="B18" s="573"/>
      <c r="C18" s="573"/>
      <c r="D18" s="573"/>
      <c r="E18" s="573"/>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A2" sqref="A2:O2"/>
    </sheetView>
  </sheetViews>
  <sheetFormatPr defaultColWidth="9.21875" defaultRowHeight="14.4" x14ac:dyDescent="0.3"/>
  <cols>
    <col min="1" max="1" width="31" style="2" customWidth="1"/>
    <col min="2" max="5" width="10.77734375" style="2" customWidth="1"/>
    <col min="6" max="16384" width="9.21875" style="2"/>
  </cols>
  <sheetData>
    <row r="1" spans="1:15" s="32" customFormat="1" ht="13.05" customHeight="1" x14ac:dyDescent="0.3"/>
    <row r="2" spans="1:15" s="32" customFormat="1" ht="13.05" customHeight="1" x14ac:dyDescent="0.3">
      <c r="A2" s="579" t="s">
        <v>234</v>
      </c>
      <c r="B2" s="579"/>
      <c r="C2" s="579"/>
      <c r="D2" s="579"/>
      <c r="E2" s="579"/>
      <c r="F2" s="579"/>
      <c r="G2" s="579"/>
      <c r="H2" s="579"/>
      <c r="I2" s="579"/>
      <c r="J2" s="579"/>
      <c r="K2" s="579"/>
      <c r="L2" s="579"/>
      <c r="M2" s="579"/>
      <c r="N2" s="579"/>
      <c r="O2" s="579"/>
    </row>
    <row r="3" spans="1:15" s="32" customFormat="1" ht="13.05" customHeight="1" x14ac:dyDescent="0.3"/>
    <row r="4" spans="1:15" s="32" customFormat="1" ht="13.05" customHeight="1" x14ac:dyDescent="0.3">
      <c r="A4" s="315"/>
      <c r="B4" s="580" t="s">
        <v>1</v>
      </c>
      <c r="C4" s="581"/>
      <c r="D4" s="580" t="s">
        <v>74</v>
      </c>
      <c r="E4" s="581"/>
      <c r="F4" s="580" t="s">
        <v>233</v>
      </c>
      <c r="G4" s="581"/>
      <c r="H4" s="580" t="s">
        <v>76</v>
      </c>
      <c r="I4" s="581"/>
      <c r="J4" s="580" t="s">
        <v>40</v>
      </c>
      <c r="K4" s="581"/>
      <c r="L4" s="580" t="s">
        <v>41</v>
      </c>
      <c r="M4" s="581"/>
      <c r="N4" s="582" t="s">
        <v>42</v>
      </c>
      <c r="O4" s="583"/>
    </row>
    <row r="5" spans="1:15" s="32" customFormat="1" ht="13.05" customHeight="1" x14ac:dyDescent="0.3">
      <c r="A5" s="316" t="s">
        <v>235</v>
      </c>
      <c r="B5" s="317"/>
      <c r="C5" s="318"/>
      <c r="D5" s="317"/>
      <c r="E5" s="319"/>
      <c r="F5" s="317"/>
      <c r="G5" s="319"/>
      <c r="H5" s="317"/>
      <c r="I5" s="318"/>
      <c r="J5" s="317"/>
      <c r="K5" s="319"/>
      <c r="L5" s="317"/>
      <c r="M5" s="319"/>
      <c r="N5" s="317"/>
      <c r="O5" s="320"/>
    </row>
    <row r="6" spans="1:15" s="32" customFormat="1" ht="13.05" customHeight="1" x14ac:dyDescent="0.3">
      <c r="A6" s="321" t="s">
        <v>1</v>
      </c>
      <c r="B6" s="322">
        <v>45441</v>
      </c>
      <c r="C6" s="323"/>
      <c r="D6" s="322">
        <v>32586</v>
      </c>
      <c r="E6" s="323"/>
      <c r="F6" s="322">
        <v>5938</v>
      </c>
      <c r="G6" s="323"/>
      <c r="H6" s="322">
        <v>6917</v>
      </c>
      <c r="I6" s="323"/>
      <c r="J6" s="322">
        <v>28301</v>
      </c>
      <c r="K6" s="323"/>
      <c r="L6" s="322">
        <v>11564</v>
      </c>
      <c r="M6" s="323"/>
      <c r="N6" s="322">
        <v>5576</v>
      </c>
      <c r="O6" s="324"/>
    </row>
    <row r="7" spans="1:15" s="32" customFormat="1" ht="13.05" customHeight="1" x14ac:dyDescent="0.3">
      <c r="A7" s="316" t="s">
        <v>236</v>
      </c>
      <c r="B7" s="317"/>
      <c r="C7" s="319"/>
      <c r="D7" s="317"/>
      <c r="E7" s="319"/>
      <c r="F7" s="317"/>
      <c r="G7" s="319"/>
      <c r="H7" s="317"/>
      <c r="I7" s="319"/>
      <c r="J7" s="317"/>
      <c r="K7" s="319"/>
      <c r="L7" s="317"/>
      <c r="M7" s="319"/>
      <c r="N7" s="317"/>
      <c r="O7" s="320"/>
    </row>
    <row r="8" spans="1:15" s="32" customFormat="1" ht="13.05" customHeight="1" x14ac:dyDescent="0.3">
      <c r="A8" s="321" t="s">
        <v>237</v>
      </c>
      <c r="B8" s="322">
        <v>22719</v>
      </c>
      <c r="C8" s="483" t="s">
        <v>264</v>
      </c>
      <c r="D8" s="322">
        <v>16105</v>
      </c>
      <c r="E8" s="483" t="s">
        <v>280</v>
      </c>
      <c r="F8" s="322">
        <v>3130</v>
      </c>
      <c r="G8" s="483" t="s">
        <v>295</v>
      </c>
      <c r="H8" s="322">
        <v>3484</v>
      </c>
      <c r="I8" s="483" t="s">
        <v>311</v>
      </c>
      <c r="J8" s="322">
        <v>14203</v>
      </c>
      <c r="K8" s="483" t="s">
        <v>330</v>
      </c>
      <c r="L8" s="322">
        <v>5823</v>
      </c>
      <c r="M8" s="483" t="s">
        <v>311</v>
      </c>
      <c r="N8" s="322">
        <v>2693</v>
      </c>
      <c r="O8" s="487" t="s">
        <v>357</v>
      </c>
    </row>
    <row r="9" spans="1:15" s="32" customFormat="1" ht="13.05" customHeight="1" x14ac:dyDescent="0.3">
      <c r="A9" s="321" t="s">
        <v>238</v>
      </c>
      <c r="B9" s="322">
        <v>22722</v>
      </c>
      <c r="C9" s="483" t="s">
        <v>264</v>
      </c>
      <c r="D9" s="322">
        <v>16481</v>
      </c>
      <c r="E9" s="483" t="s">
        <v>281</v>
      </c>
      <c r="F9" s="322">
        <v>2808</v>
      </c>
      <c r="G9" s="483" t="s">
        <v>296</v>
      </c>
      <c r="H9" s="322">
        <v>3433</v>
      </c>
      <c r="I9" s="483" t="s">
        <v>312</v>
      </c>
      <c r="J9" s="322">
        <v>14098</v>
      </c>
      <c r="K9" s="483" t="s">
        <v>331</v>
      </c>
      <c r="L9" s="322">
        <v>5741</v>
      </c>
      <c r="M9" s="483" t="s">
        <v>312</v>
      </c>
      <c r="N9" s="322">
        <v>2883</v>
      </c>
      <c r="O9" s="487" t="s">
        <v>358</v>
      </c>
    </row>
    <row r="10" spans="1:15" s="32" customFormat="1" ht="13.05" customHeight="1" x14ac:dyDescent="0.3">
      <c r="A10" s="316" t="s">
        <v>239</v>
      </c>
      <c r="B10" s="325"/>
      <c r="C10" s="326"/>
      <c r="D10" s="325"/>
      <c r="E10" s="484"/>
      <c r="F10" s="325"/>
      <c r="G10" s="484"/>
      <c r="H10" s="325"/>
      <c r="I10" s="484"/>
      <c r="J10" s="325"/>
      <c r="K10" s="484"/>
      <c r="L10" s="325"/>
      <c r="M10" s="484"/>
      <c r="N10" s="325"/>
      <c r="O10" s="488"/>
    </row>
    <row r="11" spans="1:15" s="32" customFormat="1" ht="13.05" customHeight="1" x14ac:dyDescent="0.3">
      <c r="A11" s="321" t="s">
        <v>240</v>
      </c>
      <c r="B11" s="322">
        <v>3566</v>
      </c>
      <c r="C11" s="483" t="s">
        <v>167</v>
      </c>
      <c r="D11" s="322">
        <v>1004</v>
      </c>
      <c r="E11" s="483" t="s">
        <v>282</v>
      </c>
      <c r="F11" s="322">
        <v>319</v>
      </c>
      <c r="G11" s="483" t="s">
        <v>297</v>
      </c>
      <c r="H11" s="322">
        <v>2243</v>
      </c>
      <c r="I11" s="483" t="s">
        <v>313</v>
      </c>
      <c r="J11" s="322">
        <v>1271</v>
      </c>
      <c r="K11" s="483" t="s">
        <v>332</v>
      </c>
      <c r="L11" s="322">
        <v>324</v>
      </c>
      <c r="M11" s="483" t="s">
        <v>89</v>
      </c>
      <c r="N11" s="322">
        <v>1971</v>
      </c>
      <c r="O11" s="487" t="s">
        <v>361</v>
      </c>
    </row>
    <row r="12" spans="1:15" s="32" customFormat="1" ht="13.05" customHeight="1" x14ac:dyDescent="0.3">
      <c r="A12" s="321" t="s">
        <v>241</v>
      </c>
      <c r="B12" s="322">
        <v>18821</v>
      </c>
      <c r="C12" s="483" t="s">
        <v>265</v>
      </c>
      <c r="D12" s="322">
        <v>12864</v>
      </c>
      <c r="E12" s="483" t="s">
        <v>283</v>
      </c>
      <c r="F12" s="322">
        <v>2291</v>
      </c>
      <c r="G12" s="483" t="s">
        <v>298</v>
      </c>
      <c r="H12" s="322">
        <v>3666</v>
      </c>
      <c r="I12" s="483" t="s">
        <v>314</v>
      </c>
      <c r="J12" s="322">
        <v>10735</v>
      </c>
      <c r="K12" s="483" t="s">
        <v>333</v>
      </c>
      <c r="L12" s="322">
        <v>5196</v>
      </c>
      <c r="M12" s="483" t="s">
        <v>345</v>
      </c>
      <c r="N12" s="322">
        <v>2890</v>
      </c>
      <c r="O12" s="487" t="s">
        <v>359</v>
      </c>
    </row>
    <row r="13" spans="1:15" s="32" customFormat="1" ht="13.05" customHeight="1" x14ac:dyDescent="0.3">
      <c r="A13" s="321" t="s">
        <v>242</v>
      </c>
      <c r="B13" s="322">
        <v>23054</v>
      </c>
      <c r="C13" s="483" t="s">
        <v>266</v>
      </c>
      <c r="D13" s="322">
        <v>18718</v>
      </c>
      <c r="E13" s="483" t="s">
        <v>271</v>
      </c>
      <c r="F13" s="322">
        <v>3328</v>
      </c>
      <c r="G13" s="483" t="s">
        <v>299</v>
      </c>
      <c r="H13" s="322">
        <v>1008</v>
      </c>
      <c r="I13" s="483" t="s">
        <v>315</v>
      </c>
      <c r="J13" s="322">
        <v>16295</v>
      </c>
      <c r="K13" s="483" t="s">
        <v>334</v>
      </c>
      <c r="L13" s="322">
        <v>6044</v>
      </c>
      <c r="M13" s="483" t="s">
        <v>346</v>
      </c>
      <c r="N13" s="322">
        <v>715</v>
      </c>
      <c r="O13" s="487" t="s">
        <v>360</v>
      </c>
    </row>
    <row r="14" spans="1:15" s="32" customFormat="1" ht="13.05" customHeight="1" x14ac:dyDescent="0.3">
      <c r="A14" s="316" t="s">
        <v>243</v>
      </c>
      <c r="B14" s="325"/>
      <c r="C14" s="484"/>
      <c r="D14" s="325"/>
      <c r="E14" s="484"/>
      <c r="F14" s="325"/>
      <c r="G14" s="484"/>
      <c r="H14" s="325"/>
      <c r="I14" s="484"/>
      <c r="J14" s="325"/>
      <c r="K14" s="484"/>
      <c r="L14" s="325"/>
      <c r="M14" s="484"/>
      <c r="N14" s="325"/>
      <c r="O14" s="488"/>
    </row>
    <row r="15" spans="1:15" s="32" customFormat="1" ht="13.05" customHeight="1" x14ac:dyDescent="0.3">
      <c r="A15" s="321" t="s">
        <v>244</v>
      </c>
      <c r="B15" s="322">
        <v>3046</v>
      </c>
      <c r="C15" s="483" t="s">
        <v>267</v>
      </c>
      <c r="D15" s="322">
        <v>750</v>
      </c>
      <c r="E15" s="483" t="s">
        <v>212</v>
      </c>
      <c r="F15" s="322">
        <v>198</v>
      </c>
      <c r="G15" s="483" t="s">
        <v>300</v>
      </c>
      <c r="H15" s="322">
        <v>2098</v>
      </c>
      <c r="I15" s="483" t="s">
        <v>316</v>
      </c>
      <c r="J15" s="322">
        <v>743</v>
      </c>
      <c r="K15" s="483" t="s">
        <v>118</v>
      </c>
      <c r="L15" s="322">
        <v>440</v>
      </c>
      <c r="M15" s="483" t="s">
        <v>284</v>
      </c>
      <c r="N15" s="322">
        <v>1863</v>
      </c>
      <c r="O15" s="487" t="s">
        <v>362</v>
      </c>
    </row>
    <row r="16" spans="1:15" s="32" customFormat="1" ht="13.05" customHeight="1" x14ac:dyDescent="0.3">
      <c r="A16" s="321" t="s">
        <v>245</v>
      </c>
      <c r="B16" s="322">
        <v>5262</v>
      </c>
      <c r="C16" s="483" t="s">
        <v>268</v>
      </c>
      <c r="D16" s="322">
        <v>1236</v>
      </c>
      <c r="E16" s="483" t="s">
        <v>284</v>
      </c>
      <c r="F16" s="322">
        <v>776</v>
      </c>
      <c r="G16" s="483" t="s">
        <v>301</v>
      </c>
      <c r="H16" s="322">
        <v>3250</v>
      </c>
      <c r="I16" s="483" t="s">
        <v>317</v>
      </c>
      <c r="J16" s="322">
        <v>2114</v>
      </c>
      <c r="K16" s="483" t="s">
        <v>136</v>
      </c>
      <c r="L16" s="322">
        <v>502</v>
      </c>
      <c r="M16" s="483" t="s">
        <v>121</v>
      </c>
      <c r="N16" s="322">
        <v>2646</v>
      </c>
      <c r="O16" s="487" t="s">
        <v>365</v>
      </c>
    </row>
    <row r="17" spans="1:15" s="32" customFormat="1" ht="13.05" customHeight="1" x14ac:dyDescent="0.3">
      <c r="A17" s="327" t="s">
        <v>246</v>
      </c>
      <c r="B17" s="322">
        <v>3085</v>
      </c>
      <c r="C17" s="483" t="s">
        <v>269</v>
      </c>
      <c r="D17" s="322">
        <v>1992</v>
      </c>
      <c r="E17" s="483" t="s">
        <v>285</v>
      </c>
      <c r="F17" s="322">
        <v>606</v>
      </c>
      <c r="G17" s="483" t="s">
        <v>302</v>
      </c>
      <c r="H17" s="322">
        <v>487</v>
      </c>
      <c r="I17" s="483" t="s">
        <v>150</v>
      </c>
      <c r="J17" s="322">
        <v>2165</v>
      </c>
      <c r="K17" s="483" t="s">
        <v>91</v>
      </c>
      <c r="L17" s="322">
        <v>575</v>
      </c>
      <c r="M17" s="483" t="s">
        <v>147</v>
      </c>
      <c r="N17" s="322">
        <v>345</v>
      </c>
      <c r="O17" s="487" t="s">
        <v>364</v>
      </c>
    </row>
    <row r="18" spans="1:15" s="32" customFormat="1" ht="13.05" customHeight="1" x14ac:dyDescent="0.3">
      <c r="A18" s="327" t="s">
        <v>247</v>
      </c>
      <c r="B18" s="322">
        <v>7987</v>
      </c>
      <c r="C18" s="483" t="s">
        <v>270</v>
      </c>
      <c r="D18" s="322">
        <v>6798</v>
      </c>
      <c r="E18" s="483" t="s">
        <v>277</v>
      </c>
      <c r="F18" s="322">
        <v>740</v>
      </c>
      <c r="G18" s="483" t="s">
        <v>230</v>
      </c>
      <c r="H18" s="322">
        <v>449</v>
      </c>
      <c r="I18" s="483" t="s">
        <v>318</v>
      </c>
      <c r="J18" s="322">
        <v>4211</v>
      </c>
      <c r="K18" s="483" t="s">
        <v>335</v>
      </c>
      <c r="L18" s="322">
        <v>3471</v>
      </c>
      <c r="M18" s="483" t="s">
        <v>347</v>
      </c>
      <c r="N18" s="322">
        <v>305</v>
      </c>
      <c r="O18" s="487" t="s">
        <v>297</v>
      </c>
    </row>
    <row r="19" spans="1:15" s="32" customFormat="1" ht="13.05" customHeight="1" x14ac:dyDescent="0.3">
      <c r="A19" s="327" t="s">
        <v>248</v>
      </c>
      <c r="B19" s="322">
        <v>26061</v>
      </c>
      <c r="C19" s="483" t="s">
        <v>271</v>
      </c>
      <c r="D19" s="322">
        <v>21810</v>
      </c>
      <c r="E19" s="483" t="s">
        <v>286</v>
      </c>
      <c r="F19" s="322">
        <v>3618</v>
      </c>
      <c r="G19" s="483" t="s">
        <v>303</v>
      </c>
      <c r="H19" s="322">
        <v>633</v>
      </c>
      <c r="I19" s="483" t="s">
        <v>319</v>
      </c>
      <c r="J19" s="322">
        <v>19068</v>
      </c>
      <c r="K19" s="483" t="s">
        <v>336</v>
      </c>
      <c r="L19" s="322">
        <v>6576</v>
      </c>
      <c r="M19" s="483" t="s">
        <v>348</v>
      </c>
      <c r="N19" s="322">
        <v>417</v>
      </c>
      <c r="O19" s="487" t="s">
        <v>136</v>
      </c>
    </row>
    <row r="20" spans="1:15" s="32" customFormat="1" ht="13.05" customHeight="1" x14ac:dyDescent="0.3">
      <c r="A20" s="316" t="s">
        <v>249</v>
      </c>
      <c r="B20" s="325"/>
      <c r="C20" s="326"/>
      <c r="D20" s="325"/>
      <c r="E20" s="484"/>
      <c r="F20" s="325"/>
      <c r="G20" s="484"/>
      <c r="H20" s="325"/>
      <c r="I20" s="484"/>
      <c r="J20" s="325"/>
      <c r="K20" s="484"/>
      <c r="L20" s="325"/>
      <c r="M20" s="484"/>
      <c r="N20" s="325"/>
      <c r="O20" s="488"/>
    </row>
    <row r="21" spans="1:15" s="32" customFormat="1" ht="13.05" customHeight="1" x14ac:dyDescent="0.3">
      <c r="A21" s="327" t="s">
        <v>250</v>
      </c>
      <c r="B21" s="322">
        <v>44237</v>
      </c>
      <c r="C21" s="485" t="s">
        <v>272</v>
      </c>
      <c r="D21" s="322">
        <v>32026</v>
      </c>
      <c r="E21" s="485" t="s">
        <v>287</v>
      </c>
      <c r="F21" s="328">
        <v>5612</v>
      </c>
      <c r="G21" s="485" t="s">
        <v>60</v>
      </c>
      <c r="H21" s="322">
        <v>6599</v>
      </c>
      <c r="I21" s="485" t="s">
        <v>320</v>
      </c>
      <c r="J21" s="322">
        <v>27322</v>
      </c>
      <c r="K21" s="485" t="s">
        <v>337</v>
      </c>
      <c r="L21" s="322">
        <v>11402</v>
      </c>
      <c r="M21" s="485" t="s">
        <v>59</v>
      </c>
      <c r="N21" s="328">
        <v>5513</v>
      </c>
      <c r="O21" s="489" t="s">
        <v>366</v>
      </c>
    </row>
    <row r="22" spans="1:15" s="32" customFormat="1" ht="13.05" customHeight="1" x14ac:dyDescent="0.3">
      <c r="A22" s="327" t="s">
        <v>251</v>
      </c>
      <c r="B22" s="322">
        <v>1204</v>
      </c>
      <c r="C22" s="485" t="s">
        <v>118</v>
      </c>
      <c r="D22" s="322">
        <v>560</v>
      </c>
      <c r="E22" s="485" t="s">
        <v>205</v>
      </c>
      <c r="F22" s="328">
        <v>326</v>
      </c>
      <c r="G22" s="485" t="s">
        <v>163</v>
      </c>
      <c r="H22" s="322">
        <v>318</v>
      </c>
      <c r="I22" s="485" t="s">
        <v>321</v>
      </c>
      <c r="J22" s="322">
        <v>979</v>
      </c>
      <c r="K22" s="485" t="s">
        <v>117</v>
      </c>
      <c r="L22" s="322">
        <v>162</v>
      </c>
      <c r="M22" s="485" t="s">
        <v>349</v>
      </c>
      <c r="N22" s="328">
        <v>63</v>
      </c>
      <c r="O22" s="489" t="s">
        <v>208</v>
      </c>
    </row>
    <row r="23" spans="1:15" s="32" customFormat="1" ht="13.05" customHeight="1" x14ac:dyDescent="0.3">
      <c r="A23" s="316" t="s">
        <v>252</v>
      </c>
      <c r="B23" s="325"/>
      <c r="C23" s="484"/>
      <c r="D23" s="325"/>
      <c r="E23" s="484"/>
      <c r="F23" s="325"/>
      <c r="G23" s="484"/>
      <c r="H23" s="325"/>
      <c r="I23" s="484"/>
      <c r="J23" s="325"/>
      <c r="K23" s="484"/>
      <c r="L23" s="325"/>
      <c r="M23" s="484"/>
      <c r="N23" s="325"/>
      <c r="O23" s="488"/>
    </row>
    <row r="24" spans="1:15" s="32" customFormat="1" ht="13.05" customHeight="1" x14ac:dyDescent="0.3">
      <c r="A24" s="327" t="s">
        <v>253</v>
      </c>
      <c r="B24" s="322">
        <v>1606</v>
      </c>
      <c r="C24" s="483" t="s">
        <v>117</v>
      </c>
      <c r="D24" s="322">
        <v>1277</v>
      </c>
      <c r="E24" s="483" t="s">
        <v>284</v>
      </c>
      <c r="F24" s="322">
        <v>262</v>
      </c>
      <c r="G24" s="483" t="s">
        <v>116</v>
      </c>
      <c r="H24" s="322">
        <v>67</v>
      </c>
      <c r="I24" s="483" t="s">
        <v>322</v>
      </c>
      <c r="J24" s="322">
        <v>1165</v>
      </c>
      <c r="K24" s="483" t="s">
        <v>338</v>
      </c>
      <c r="L24" s="322">
        <v>428</v>
      </c>
      <c r="M24" s="483" t="s">
        <v>350</v>
      </c>
      <c r="N24" s="322">
        <v>13</v>
      </c>
      <c r="O24" s="487" t="s">
        <v>184</v>
      </c>
    </row>
    <row r="25" spans="1:15" s="32" customFormat="1" ht="13.05" customHeight="1" x14ac:dyDescent="0.3">
      <c r="A25" s="321" t="s">
        <v>254</v>
      </c>
      <c r="B25" s="322">
        <v>14545</v>
      </c>
      <c r="C25" s="483" t="s">
        <v>273</v>
      </c>
      <c r="D25" s="322">
        <v>10815</v>
      </c>
      <c r="E25" s="483" t="s">
        <v>288</v>
      </c>
      <c r="F25" s="322">
        <v>2439</v>
      </c>
      <c r="G25" s="483" t="s">
        <v>304</v>
      </c>
      <c r="H25" s="322">
        <v>1291</v>
      </c>
      <c r="I25" s="483" t="s">
        <v>323</v>
      </c>
      <c r="J25" s="322">
        <v>9923</v>
      </c>
      <c r="K25" s="483" t="s">
        <v>339</v>
      </c>
      <c r="L25" s="322">
        <v>3789</v>
      </c>
      <c r="M25" s="483" t="s">
        <v>351</v>
      </c>
      <c r="N25" s="322">
        <v>833</v>
      </c>
      <c r="O25" s="487" t="s">
        <v>335</v>
      </c>
    </row>
    <row r="26" spans="1:15" s="32" customFormat="1" ht="13.05" customHeight="1" x14ac:dyDescent="0.3">
      <c r="A26" s="321" t="s">
        <v>255</v>
      </c>
      <c r="B26" s="322">
        <v>29290</v>
      </c>
      <c r="C26" s="483" t="s">
        <v>274</v>
      </c>
      <c r="D26" s="322">
        <v>20494</v>
      </c>
      <c r="E26" s="483" t="s">
        <v>289</v>
      </c>
      <c r="F26" s="322">
        <v>3237</v>
      </c>
      <c r="G26" s="483" t="s">
        <v>305</v>
      </c>
      <c r="H26" s="322">
        <v>5559</v>
      </c>
      <c r="I26" s="483" t="s">
        <v>324</v>
      </c>
      <c r="J26" s="322">
        <v>17213</v>
      </c>
      <c r="K26" s="483" t="s">
        <v>340</v>
      </c>
      <c r="L26" s="322">
        <v>7347</v>
      </c>
      <c r="M26" s="483" t="s">
        <v>352</v>
      </c>
      <c r="N26" s="322">
        <v>4730</v>
      </c>
      <c r="O26" s="487" t="s">
        <v>369</v>
      </c>
    </row>
    <row r="27" spans="1:15" s="32" customFormat="1" ht="13.05" customHeight="1" x14ac:dyDescent="0.3">
      <c r="A27" s="316" t="s">
        <v>256</v>
      </c>
      <c r="B27" s="325"/>
      <c r="C27" s="484"/>
      <c r="D27" s="325"/>
      <c r="E27" s="484"/>
      <c r="F27" s="325"/>
      <c r="G27" s="484"/>
      <c r="H27" s="325"/>
      <c r="I27" s="484"/>
      <c r="J27" s="325"/>
      <c r="K27" s="484"/>
      <c r="L27" s="325"/>
      <c r="M27" s="484"/>
      <c r="N27" s="325"/>
      <c r="O27" s="488"/>
    </row>
    <row r="28" spans="1:15" s="32" customFormat="1" ht="13.05" customHeight="1" x14ac:dyDescent="0.3">
      <c r="A28" s="327" t="s">
        <v>257</v>
      </c>
      <c r="B28" s="322">
        <v>11282</v>
      </c>
      <c r="C28" s="485" t="s">
        <v>275</v>
      </c>
      <c r="D28" s="322">
        <v>8653</v>
      </c>
      <c r="E28" s="485" t="s">
        <v>290</v>
      </c>
      <c r="F28" s="328">
        <v>1372</v>
      </c>
      <c r="G28" s="485" t="s">
        <v>306</v>
      </c>
      <c r="H28" s="322">
        <v>1257</v>
      </c>
      <c r="I28" s="485" t="s">
        <v>325</v>
      </c>
      <c r="J28" s="322">
        <v>7974</v>
      </c>
      <c r="K28" s="485" t="s">
        <v>341</v>
      </c>
      <c r="L28" s="322">
        <v>2422</v>
      </c>
      <c r="M28" s="485" t="s">
        <v>277</v>
      </c>
      <c r="N28" s="328">
        <v>886</v>
      </c>
      <c r="O28" s="489" t="s">
        <v>170</v>
      </c>
    </row>
    <row r="29" spans="1:15" s="32" customFormat="1" ht="13.05" customHeight="1" x14ac:dyDescent="0.3">
      <c r="A29" s="327" t="s">
        <v>258</v>
      </c>
      <c r="B29" s="322">
        <v>24344</v>
      </c>
      <c r="C29" s="485" t="s">
        <v>276</v>
      </c>
      <c r="D29" s="322">
        <v>17445</v>
      </c>
      <c r="E29" s="485" t="s">
        <v>291</v>
      </c>
      <c r="F29" s="328">
        <v>2025</v>
      </c>
      <c r="G29" s="485" t="s">
        <v>307</v>
      </c>
      <c r="H29" s="322">
        <v>4874</v>
      </c>
      <c r="I29" s="485" t="s">
        <v>326</v>
      </c>
      <c r="J29" s="322">
        <v>12142</v>
      </c>
      <c r="K29" s="485" t="s">
        <v>342</v>
      </c>
      <c r="L29" s="322">
        <v>8066</v>
      </c>
      <c r="M29" s="485" t="s">
        <v>353</v>
      </c>
      <c r="N29" s="328">
        <v>4136</v>
      </c>
      <c r="O29" s="489" t="s">
        <v>370</v>
      </c>
    </row>
    <row r="30" spans="1:15" s="32" customFormat="1" ht="13.05" customHeight="1" x14ac:dyDescent="0.3">
      <c r="A30" s="327" t="s">
        <v>259</v>
      </c>
      <c r="B30" s="322">
        <v>9509</v>
      </c>
      <c r="C30" s="485" t="s">
        <v>277</v>
      </c>
      <c r="D30" s="322">
        <v>6346</v>
      </c>
      <c r="E30" s="485" t="s">
        <v>292</v>
      </c>
      <c r="F30" s="328">
        <v>2394</v>
      </c>
      <c r="G30" s="485" t="s">
        <v>308</v>
      </c>
      <c r="H30" s="322">
        <v>769</v>
      </c>
      <c r="I30" s="485" t="s">
        <v>327</v>
      </c>
      <c r="J30" s="322">
        <v>7929</v>
      </c>
      <c r="K30" s="485" t="s">
        <v>86</v>
      </c>
      <c r="L30" s="322">
        <v>1026</v>
      </c>
      <c r="M30" s="485" t="s">
        <v>354</v>
      </c>
      <c r="N30" s="328">
        <v>554</v>
      </c>
      <c r="O30" s="489" t="s">
        <v>371</v>
      </c>
    </row>
    <row r="31" spans="1:15" s="32" customFormat="1" ht="13.05" customHeight="1" x14ac:dyDescent="0.3">
      <c r="A31" s="327" t="s">
        <v>260</v>
      </c>
      <c r="B31" s="322">
        <v>306</v>
      </c>
      <c r="C31" s="485" t="s">
        <v>164</v>
      </c>
      <c r="D31" s="322">
        <v>142</v>
      </c>
      <c r="E31" s="485" t="s">
        <v>114</v>
      </c>
      <c r="F31" s="328">
        <v>147</v>
      </c>
      <c r="G31" s="485" t="s">
        <v>195</v>
      </c>
      <c r="H31" s="322">
        <v>17</v>
      </c>
      <c r="I31" s="485" t="s">
        <v>184</v>
      </c>
      <c r="J31" s="322">
        <v>256</v>
      </c>
      <c r="K31" s="485" t="s">
        <v>159</v>
      </c>
      <c r="L31" s="322">
        <v>50</v>
      </c>
      <c r="M31" s="485" t="s">
        <v>114</v>
      </c>
      <c r="N31" s="328">
        <v>0</v>
      </c>
      <c r="O31" s="489" t="s">
        <v>115</v>
      </c>
    </row>
    <row r="32" spans="1:15" s="32" customFormat="1" ht="13.05" customHeight="1" x14ac:dyDescent="0.3">
      <c r="A32" s="316" t="s">
        <v>261</v>
      </c>
      <c r="B32" s="325"/>
      <c r="C32" s="484"/>
      <c r="D32" s="325"/>
      <c r="E32" s="484"/>
      <c r="F32" s="325"/>
      <c r="G32" s="484"/>
      <c r="H32" s="325"/>
      <c r="I32" s="484"/>
      <c r="J32" s="325"/>
      <c r="K32" s="484"/>
      <c r="L32" s="325"/>
      <c r="M32" s="484"/>
      <c r="N32" s="325"/>
      <c r="O32" s="488"/>
    </row>
    <row r="33" spans="1:15" s="32" customFormat="1" ht="13.05" customHeight="1" x14ac:dyDescent="0.3">
      <c r="A33" s="327" t="s">
        <v>262</v>
      </c>
      <c r="B33" s="322">
        <v>25696</v>
      </c>
      <c r="C33" s="483" t="s">
        <v>278</v>
      </c>
      <c r="D33" s="322">
        <v>20795</v>
      </c>
      <c r="E33" s="483" t="s">
        <v>293</v>
      </c>
      <c r="F33" s="322">
        <v>4078</v>
      </c>
      <c r="G33" s="483" t="s">
        <v>309</v>
      </c>
      <c r="H33" s="322">
        <v>823</v>
      </c>
      <c r="I33" s="483" t="s">
        <v>328</v>
      </c>
      <c r="J33" s="322">
        <v>18155</v>
      </c>
      <c r="K33" s="483" t="s">
        <v>343</v>
      </c>
      <c r="L33" s="322">
        <v>7074</v>
      </c>
      <c r="M33" s="483" t="s">
        <v>355</v>
      </c>
      <c r="N33" s="322">
        <v>467</v>
      </c>
      <c r="O33" s="487" t="s">
        <v>372</v>
      </c>
    </row>
    <row r="34" spans="1:15" s="32" customFormat="1" ht="13.05" customHeight="1" x14ac:dyDescent="0.3">
      <c r="A34" s="329" t="s">
        <v>263</v>
      </c>
      <c r="B34" s="330">
        <v>19745</v>
      </c>
      <c r="C34" s="486" t="s">
        <v>279</v>
      </c>
      <c r="D34" s="330">
        <v>11791</v>
      </c>
      <c r="E34" s="486" t="s">
        <v>294</v>
      </c>
      <c r="F34" s="330">
        <v>1860</v>
      </c>
      <c r="G34" s="486" t="s">
        <v>310</v>
      </c>
      <c r="H34" s="330">
        <v>6094</v>
      </c>
      <c r="I34" s="486" t="s">
        <v>329</v>
      </c>
      <c r="J34" s="330">
        <v>10146</v>
      </c>
      <c r="K34" s="486" t="s">
        <v>344</v>
      </c>
      <c r="L34" s="330">
        <v>4490</v>
      </c>
      <c r="M34" s="486" t="s">
        <v>356</v>
      </c>
      <c r="N34" s="330">
        <v>5109</v>
      </c>
      <c r="O34" s="490" t="s">
        <v>373</v>
      </c>
    </row>
    <row r="35" spans="1:15" s="1" customFormat="1" ht="13.05" customHeight="1" x14ac:dyDescent="0.3">
      <c r="A35" s="1" t="s">
        <v>98</v>
      </c>
      <c r="B35" s="2"/>
      <c r="C35" s="2"/>
      <c r="D35" s="2"/>
      <c r="E35" s="2"/>
    </row>
    <row r="36" spans="1:15" s="1" customFormat="1" ht="13.05" customHeight="1" x14ac:dyDescent="0.2">
      <c r="A36" s="573" t="s">
        <v>175</v>
      </c>
      <c r="B36" s="573"/>
      <c r="C36" s="573"/>
      <c r="D36" s="573"/>
      <c r="E36" s="573"/>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9"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Folha1</vt:lpstr>
      <vt:lpstr>'Table 39'!Área_de_Impressão</vt:lpstr>
      <vt:lpstr>'Table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2020-07-31T09:27:00Z</cp:lastPrinted>
  <dcterms:created xsi:type="dcterms:W3CDTF">2011-01-19T10:11:43Z</dcterms:created>
  <dcterms:modified xsi:type="dcterms:W3CDTF">2022-02-09T09:37:18Z</dcterms:modified>
</cp:coreProperties>
</file>