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 tabRatio="903"/>
  </bookViews>
  <sheets>
    <sheet name="JUN 2015" sheetId="61" r:id="rId1"/>
  </sheets>
  <externalReferences>
    <externalReference r:id="rId2"/>
  </externalReferences>
  <definedNames>
    <definedName name="_xlnm.Print_Titles" localSheetId="0">'JUN 2015'!$A:$B</definedName>
  </definedNames>
  <calcPr calcId="125725"/>
</workbook>
</file>

<file path=xl/calcChain.xml><?xml version="1.0" encoding="utf-8"?>
<calcChain xmlns="http://schemas.openxmlformats.org/spreadsheetml/2006/main">
  <c r="D55" i="61"/>
  <c r="S55"/>
  <c r="R55"/>
  <c r="Q55"/>
  <c r="P55"/>
  <c r="O55"/>
  <c r="N55"/>
  <c r="M55"/>
  <c r="L55"/>
  <c r="K55"/>
  <c r="J55"/>
  <c r="I55"/>
  <c r="H55"/>
  <c r="G55"/>
  <c r="F55"/>
  <c r="E55"/>
  <c r="C55"/>
  <c r="D9" l="1"/>
  <c r="D33" s="1"/>
  <c r="D53" s="1"/>
  <c r="D61" s="1"/>
  <c r="D67" s="1"/>
  <c r="D69" s="1"/>
  <c r="S9"/>
  <c r="S33" s="1"/>
  <c r="R9"/>
  <c r="R33" s="1"/>
  <c r="Q9"/>
  <c r="Q33" s="1"/>
  <c r="P9"/>
  <c r="P33" s="1"/>
  <c r="P53" s="1"/>
  <c r="O9"/>
  <c r="O33" s="1"/>
  <c r="N9"/>
  <c r="N33" s="1"/>
  <c r="M9"/>
  <c r="M33" s="1"/>
  <c r="L9"/>
  <c r="L33" s="1"/>
  <c r="L53" s="1"/>
  <c r="K9"/>
  <c r="K33" s="1"/>
  <c r="J9"/>
  <c r="J33" s="1"/>
  <c r="I9"/>
  <c r="I33" s="1"/>
  <c r="H9"/>
  <c r="H33" s="1"/>
  <c r="H53" s="1"/>
  <c r="G9"/>
  <c r="G33" s="1"/>
  <c r="F9"/>
  <c r="F33" s="1"/>
  <c r="E9"/>
  <c r="E33" s="1"/>
  <c r="C9"/>
  <c r="C33" s="1"/>
  <c r="I53" l="1"/>
  <c r="S53"/>
  <c r="S61" s="1"/>
  <c r="Q53"/>
  <c r="Q61" s="1"/>
  <c r="K53"/>
  <c r="K61" s="1"/>
  <c r="E53"/>
  <c r="M53"/>
  <c r="G53"/>
  <c r="G61" s="1"/>
  <c r="O53"/>
  <c r="O61" s="1"/>
  <c r="P61"/>
  <c r="H61"/>
  <c r="L61"/>
  <c r="F53"/>
  <c r="J53"/>
  <c r="N53"/>
  <c r="R53"/>
  <c r="C53"/>
  <c r="G67" l="1"/>
  <c r="G69" s="1"/>
  <c r="K69"/>
  <c r="K67"/>
  <c r="O67"/>
  <c r="O69" s="1"/>
  <c r="I61"/>
  <c r="I67" s="1"/>
  <c r="I69" s="1"/>
  <c r="S67"/>
  <c r="S69" s="1"/>
  <c r="E61"/>
  <c r="E67" s="1"/>
  <c r="E69" s="1"/>
  <c r="M61"/>
  <c r="C61"/>
  <c r="F61"/>
  <c r="L67"/>
  <c r="L69" s="1"/>
  <c r="P67"/>
  <c r="P69" s="1"/>
  <c r="N61"/>
  <c r="H67"/>
  <c r="H69" s="1"/>
  <c r="J61"/>
  <c r="Q67"/>
  <c r="Q69" s="1"/>
  <c r="R61"/>
  <c r="M67" l="1"/>
  <c r="M69" s="1"/>
  <c r="J67"/>
  <c r="J69" s="1"/>
  <c r="C67"/>
  <c r="C69" s="1"/>
  <c r="R67"/>
  <c r="R69" s="1"/>
  <c r="N67"/>
  <c r="N69" s="1"/>
  <c r="F67"/>
  <c r="F69" s="1"/>
</calcChain>
</file>

<file path=xl/sharedStrings.xml><?xml version="1.0" encoding="utf-8"?>
<sst xmlns="http://schemas.openxmlformats.org/spreadsheetml/2006/main" count="115" uniqueCount="115">
  <si>
    <t>Juros e proveitos similares</t>
  </si>
  <si>
    <t>Juros e custos similares</t>
  </si>
  <si>
    <t>Rendimentos de instrumentos de capital</t>
  </si>
  <si>
    <t>Rendimentos de serviços e comissões</t>
  </si>
  <si>
    <t>Encargos com serviços e comissões</t>
  </si>
  <si>
    <t>Resultados de activos e passivos ao justo valor através de resultados</t>
  </si>
  <si>
    <t>Resultados de activos financeiros disponíveis para venda</t>
  </si>
  <si>
    <t>Resultados de reavaliação cambial</t>
  </si>
  <si>
    <t>Resultados de alienação de outros activos</t>
  </si>
  <si>
    <t>Prémios líquidos de resseguro</t>
  </si>
  <si>
    <t>Custos com sinistros líquidos de resseguro</t>
  </si>
  <si>
    <t>Variação das provisões técnicas líquidas de resseguro</t>
  </si>
  <si>
    <t>Outros resultados de exploração</t>
  </si>
  <si>
    <t>Custos com pessoal</t>
  </si>
  <si>
    <t>Gastos gerais administrativos</t>
  </si>
  <si>
    <t>Depreciações e amortizações</t>
  </si>
  <si>
    <t>Provisões líquidas de anulações</t>
  </si>
  <si>
    <t>Imparidade do crédito líquida de reversões e recuperações</t>
  </si>
  <si>
    <t>Imparidade de outros activos financeiros líquida de reversões e recuperações</t>
  </si>
  <si>
    <t>Imparidade de outros activos líquida de reversões e recuperações</t>
  </si>
  <si>
    <t>Diferenças de consolidação negativas</t>
  </si>
  <si>
    <t>Resultados de associadas e empreendimentos conjuntos (equivalência patrimonial)</t>
  </si>
  <si>
    <t>Resultado antes de impostos</t>
  </si>
  <si>
    <t>Resultado após impostos e antes de interesses minoritários</t>
  </si>
  <si>
    <t>Interesses minoritários</t>
  </si>
  <si>
    <t>CGD</t>
  </si>
  <si>
    <t>BBVA</t>
  </si>
  <si>
    <t>BIG</t>
  </si>
  <si>
    <t>CBI</t>
  </si>
  <si>
    <t>Margem financeira</t>
  </si>
  <si>
    <t>Impostos</t>
  </si>
  <si>
    <t>Banco BPI</t>
  </si>
  <si>
    <t>Millennium BCP</t>
  </si>
  <si>
    <t>Besi</t>
  </si>
  <si>
    <t>Finantia</t>
  </si>
  <si>
    <t>Invest</t>
  </si>
  <si>
    <t>Crédito Agrícola</t>
  </si>
  <si>
    <t>Montepio</t>
  </si>
  <si>
    <t>Sant Consumer</t>
  </si>
  <si>
    <t>Santander Totta SGPS</t>
  </si>
  <si>
    <t>Barclays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</si>
  <si>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</si>
  <si>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</si>
  <si>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</si>
  <si>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</si>
  <si>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</si>
  <si>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</si>
  <si>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</si>
  <si>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</si>
  <si>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</si>
  <si>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</si>
  <si>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</si>
  <si>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</si>
  <si>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</si>
  <si>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</si>
  <si>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</si>
  <si>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</si>
  <si>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</si>
  <si>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</si>
  <si>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</si>
  <si>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</si>
  <si>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</si>
  <si>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</si>
  <si>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</si>
  <si>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</si>
  <si>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</si>
  <si>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26. </t>
  </si>
  <si>
    <t>26.1. Impostos correntes</t>
  </si>
  <si>
    <t>26.2. Impostos diferidos</t>
  </si>
  <si>
    <t>27.</t>
  </si>
  <si>
    <t>28.</t>
  </si>
  <si>
    <t>29.</t>
  </si>
  <si>
    <t>30.</t>
  </si>
  <si>
    <t>DEMONSTRAÇÕES DOS RESULTADOS CONSOLIDADAS / CONSOLIDATED INCOME STATEMENTS</t>
  </si>
  <si>
    <t>(milhares / thousands €)</t>
  </si>
  <si>
    <t>Interest and similar income</t>
  </si>
  <si>
    <t>Interest and similar expense</t>
  </si>
  <si>
    <t>Net interest income</t>
  </si>
  <si>
    <t>Income from equity instruments</t>
  </si>
  <si>
    <t>Fee and commission income</t>
  </si>
  <si>
    <t>Fee and commission expenses</t>
  </si>
  <si>
    <t>Net gains from assets and liabilities at fair value through profit or loss</t>
  </si>
  <si>
    <t>Net gains from available-for-sale financial assets</t>
  </si>
  <si>
    <t>Net gains from foreign exchange differences</t>
  </si>
  <si>
    <t>Net gains from sale of other assets</t>
  </si>
  <si>
    <t>Premiums net of reinsurance</t>
  </si>
  <si>
    <t>Claim costs net of reinsurance</t>
  </si>
  <si>
    <t>Changes in technical provisions net of reinsurance</t>
  </si>
  <si>
    <t>Other operating income and expense</t>
  </si>
  <si>
    <t>Produto bancário</t>
  </si>
  <si>
    <t>Operating income</t>
  </si>
  <si>
    <t>Personnel costs</t>
  </si>
  <si>
    <t>General administrative expenses</t>
  </si>
  <si>
    <t>Depreciation and amortisation</t>
  </si>
  <si>
    <t>Provisions net of reversals</t>
  </si>
  <si>
    <t>Credit impairment net of reversals</t>
  </si>
  <si>
    <t>Impairment on other financial assets net of reversals</t>
  </si>
  <si>
    <t>Impairment on other assets net of reversals</t>
  </si>
  <si>
    <t>Negative consolidation differences</t>
  </si>
  <si>
    <t>Net gains from associates and joint ventures (equity method)</t>
  </si>
  <si>
    <t>Net income before tax</t>
  </si>
  <si>
    <t>Taxes</t>
  </si>
  <si>
    <t>Current tax</t>
  </si>
  <si>
    <t>Deferred tax</t>
  </si>
  <si>
    <t>Net income after tax and before minority interests</t>
  </si>
  <si>
    <t>Do qual: Resultado após impostos de operações descontinuadas</t>
  </si>
  <si>
    <t>Of which: Net income after tax of discontinued operations</t>
  </si>
  <si>
    <t>Minority interests</t>
  </si>
  <si>
    <t>Resultado líquido / Net income</t>
  </si>
  <si>
    <t>Fonte: Associação Portuguesa de Bancos</t>
  </si>
  <si>
    <t>Source: Portuguese Banking Association</t>
  </si>
  <si>
    <t>Banif Grupo Financeiro</t>
  </si>
  <si>
    <t>Banco Carregosa</t>
  </si>
  <si>
    <t>Novo Banco</t>
  </si>
  <si>
    <t>30 DE JUNHO DE 2015 / 30 JUNE 2015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</si>
</sst>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indent="3"/>
    </xf>
    <xf numFmtId="165" fontId="3" fillId="0" borderId="0" xfId="0" applyNumberFormat="1" applyFont="1" applyFill="1" applyBorder="1" applyAlignment="1">
      <alignment horizontal="left" vertical="center" indent="1"/>
    </xf>
    <xf numFmtId="165" fontId="6" fillId="0" borderId="0" xfId="0" applyNumberFormat="1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-%20Consolidated%20Balance%20Sheet%20(Jun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2015"/>
    </sheetNames>
    <sheetDataSet>
      <sheetData sheetId="0">
        <row r="6">
          <cell r="C6">
            <v>2012836</v>
          </cell>
        </row>
        <row r="134">
          <cell r="C134">
            <v>76178</v>
          </cell>
          <cell r="D134">
            <v>152</v>
          </cell>
          <cell r="E134">
            <v>240744</v>
          </cell>
          <cell r="F134">
            <v>51634</v>
          </cell>
          <cell r="G134">
            <v>-251937</v>
          </cell>
          <cell r="H134">
            <v>292</v>
          </cell>
          <cell r="I134">
            <v>11660</v>
          </cell>
          <cell r="J134">
            <v>6787</v>
          </cell>
          <cell r="K134">
            <v>16103</v>
          </cell>
          <cell r="L134">
            <v>25583</v>
          </cell>
          <cell r="M134">
            <v>-28909</v>
          </cell>
          <cell r="N134">
            <v>47061</v>
          </cell>
          <cell r="O134">
            <v>696</v>
          </cell>
          <cell r="P134">
            <v>-15788</v>
          </cell>
          <cell r="Q134">
            <v>8611</v>
          </cell>
          <cell r="R134">
            <v>103556</v>
          </cell>
          <cell r="S134">
            <v>79835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showGridLines="0" tabSelected="1" zoomScaleNormal="100" workbookViewId="0">
      <selection activeCell="A4" sqref="A4"/>
    </sheetView>
  </sheetViews>
  <sheetFormatPr defaultRowHeight="15"/>
  <cols>
    <col min="1" max="1" width="5.140625" style="1" customWidth="1"/>
    <col min="2" max="2" width="69" style="1" bestFit="1" customWidth="1"/>
    <col min="3" max="19" width="12.7109375" style="9" customWidth="1"/>
    <col min="21" max="16384" width="9.140625" style="1"/>
  </cols>
  <sheetData>
    <row r="1" spans="1:20" s="9" customFormat="1" ht="15" customHeight="1">
      <c r="A1" s="8" t="s">
        <v>73</v>
      </c>
      <c r="B1" s="8"/>
    </row>
    <row r="2" spans="1:20" s="9" customFormat="1" ht="15" customHeight="1">
      <c r="A2" s="10" t="s">
        <v>114</v>
      </c>
      <c r="B2" s="10"/>
    </row>
    <row r="3" spans="1:20" s="9" customFormat="1" ht="15" customHeight="1">
      <c r="A3" s="10" t="s">
        <v>74</v>
      </c>
      <c r="B3" s="11"/>
    </row>
    <row r="4" spans="1:20" s="6" customFormat="1" ht="30" customHeight="1">
      <c r="A4" s="2"/>
      <c r="B4" s="3"/>
      <c r="C4" s="4" t="s">
        <v>31</v>
      </c>
      <c r="D4" s="36" t="s">
        <v>112</v>
      </c>
      <c r="E4" s="4" t="s">
        <v>32</v>
      </c>
      <c r="F4" s="4" t="s">
        <v>27</v>
      </c>
      <c r="G4" s="4" t="s">
        <v>113</v>
      </c>
      <c r="H4" s="4" t="s">
        <v>33</v>
      </c>
      <c r="I4" s="4" t="s">
        <v>34</v>
      </c>
      <c r="J4" s="4" t="s">
        <v>35</v>
      </c>
      <c r="K4" s="5" t="s">
        <v>111</v>
      </c>
      <c r="L4" s="4" t="s">
        <v>36</v>
      </c>
      <c r="M4" s="4" t="s">
        <v>37</v>
      </c>
      <c r="N4" s="4" t="s">
        <v>25</v>
      </c>
      <c r="O4" s="4" t="s">
        <v>28</v>
      </c>
      <c r="P4" s="4" t="s">
        <v>26</v>
      </c>
      <c r="Q4" s="4" t="s">
        <v>38</v>
      </c>
      <c r="R4" s="5" t="s">
        <v>39</v>
      </c>
      <c r="S4" s="37" t="s">
        <v>40</v>
      </c>
    </row>
    <row r="5" spans="1:20" ht="15" customHeight="1">
      <c r="A5" s="12" t="s">
        <v>41</v>
      </c>
      <c r="B5" s="13" t="s">
        <v>0</v>
      </c>
      <c r="C5" s="24">
        <v>753311</v>
      </c>
      <c r="D5" s="24">
        <v>3162</v>
      </c>
      <c r="E5" s="24">
        <v>1170383</v>
      </c>
      <c r="F5" s="24">
        <v>20904</v>
      </c>
      <c r="G5" s="24">
        <v>784572</v>
      </c>
      <c r="H5" s="24">
        <v>124766</v>
      </c>
      <c r="I5" s="24">
        <v>53374</v>
      </c>
      <c r="J5" s="24">
        <v>9142</v>
      </c>
      <c r="K5" s="24">
        <v>147801</v>
      </c>
      <c r="L5" s="24">
        <v>247346</v>
      </c>
      <c r="M5" s="24">
        <v>349029</v>
      </c>
      <c r="N5" s="24">
        <v>1519979</v>
      </c>
      <c r="O5" s="24">
        <v>88425</v>
      </c>
      <c r="P5" s="24">
        <v>48938</v>
      </c>
      <c r="Q5" s="24">
        <v>26715</v>
      </c>
      <c r="R5" s="24">
        <v>541657</v>
      </c>
      <c r="S5" s="30">
        <v>188686</v>
      </c>
      <c r="T5" s="1"/>
    </row>
    <row r="6" spans="1:20" ht="15" customHeight="1">
      <c r="A6" s="12"/>
      <c r="B6" s="14" t="s">
        <v>75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31"/>
      <c r="T6" s="1"/>
    </row>
    <row r="7" spans="1:20" ht="15" customHeight="1">
      <c r="A7" s="12" t="s">
        <v>42</v>
      </c>
      <c r="B7" s="13" t="s">
        <v>1</v>
      </c>
      <c r="C7" s="25">
        <v>425691</v>
      </c>
      <c r="D7" s="25">
        <v>702</v>
      </c>
      <c r="E7" s="25">
        <v>542386</v>
      </c>
      <c r="F7" s="25">
        <v>10172</v>
      </c>
      <c r="G7" s="25">
        <v>569854</v>
      </c>
      <c r="H7" s="25">
        <v>100177</v>
      </c>
      <c r="I7" s="25">
        <v>19830</v>
      </c>
      <c r="J7" s="25">
        <v>3092</v>
      </c>
      <c r="K7" s="25">
        <v>91863</v>
      </c>
      <c r="L7" s="25">
        <v>99760</v>
      </c>
      <c r="M7" s="25">
        <v>223007</v>
      </c>
      <c r="N7" s="25">
        <v>981115</v>
      </c>
      <c r="O7" s="25">
        <v>74939</v>
      </c>
      <c r="P7" s="25">
        <v>25899</v>
      </c>
      <c r="Q7" s="25">
        <v>7883</v>
      </c>
      <c r="R7" s="25">
        <v>258223</v>
      </c>
      <c r="S7" s="31">
        <v>58353</v>
      </c>
      <c r="T7" s="1"/>
    </row>
    <row r="8" spans="1:20" ht="15" customHeight="1">
      <c r="A8" s="12"/>
      <c r="B8" s="14" t="s">
        <v>76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1"/>
      <c r="T8" s="1"/>
    </row>
    <row r="9" spans="1:20" ht="15" customHeight="1">
      <c r="A9" s="15" t="s">
        <v>43</v>
      </c>
      <c r="B9" s="16" t="s">
        <v>29</v>
      </c>
      <c r="C9" s="26">
        <f>+C5-C7</f>
        <v>327620</v>
      </c>
      <c r="D9" s="26">
        <f>+D5-D7</f>
        <v>2460</v>
      </c>
      <c r="E9" s="26">
        <f t="shared" ref="E9:S9" si="0">+E5-E7</f>
        <v>627997</v>
      </c>
      <c r="F9" s="26">
        <f t="shared" si="0"/>
        <v>10732</v>
      </c>
      <c r="G9" s="26">
        <f t="shared" si="0"/>
        <v>214718</v>
      </c>
      <c r="H9" s="26">
        <f t="shared" si="0"/>
        <v>24589</v>
      </c>
      <c r="I9" s="26">
        <f t="shared" si="0"/>
        <v>33544</v>
      </c>
      <c r="J9" s="26">
        <f t="shared" si="0"/>
        <v>6050</v>
      </c>
      <c r="K9" s="26">
        <f t="shared" si="0"/>
        <v>55938</v>
      </c>
      <c r="L9" s="26">
        <f t="shared" si="0"/>
        <v>147586</v>
      </c>
      <c r="M9" s="26">
        <f t="shared" si="0"/>
        <v>126022</v>
      </c>
      <c r="N9" s="26">
        <f t="shared" si="0"/>
        <v>538864</v>
      </c>
      <c r="O9" s="26">
        <f t="shared" si="0"/>
        <v>13486</v>
      </c>
      <c r="P9" s="26">
        <f t="shared" si="0"/>
        <v>23039</v>
      </c>
      <c r="Q9" s="26">
        <f t="shared" si="0"/>
        <v>18832</v>
      </c>
      <c r="R9" s="26">
        <f t="shared" si="0"/>
        <v>283434</v>
      </c>
      <c r="S9" s="32">
        <f t="shared" si="0"/>
        <v>130333</v>
      </c>
      <c r="T9" s="1"/>
    </row>
    <row r="10" spans="1:20" ht="15" customHeight="1">
      <c r="A10" s="15"/>
      <c r="B10" s="17" t="s">
        <v>77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2"/>
      <c r="T10" s="1"/>
    </row>
    <row r="11" spans="1:20" ht="15" customHeight="1">
      <c r="A11" s="12" t="s">
        <v>44</v>
      </c>
      <c r="B11" s="13" t="s">
        <v>2</v>
      </c>
      <c r="C11" s="25">
        <v>3599</v>
      </c>
      <c r="D11" s="25">
        <v>0</v>
      </c>
      <c r="E11" s="25">
        <v>5721</v>
      </c>
      <c r="F11" s="25">
        <v>1136</v>
      </c>
      <c r="G11" s="25">
        <v>6485</v>
      </c>
      <c r="H11" s="25">
        <v>0</v>
      </c>
      <c r="I11" s="25">
        <v>0</v>
      </c>
      <c r="J11" s="25">
        <v>0</v>
      </c>
      <c r="K11" s="25">
        <v>457</v>
      </c>
      <c r="L11" s="25">
        <v>1474</v>
      </c>
      <c r="M11" s="25">
        <v>1400</v>
      </c>
      <c r="N11" s="25">
        <v>43188</v>
      </c>
      <c r="O11" s="25">
        <v>0</v>
      </c>
      <c r="P11" s="25">
        <v>486</v>
      </c>
      <c r="Q11" s="25">
        <v>0</v>
      </c>
      <c r="R11" s="25">
        <v>1134</v>
      </c>
      <c r="S11" s="31">
        <v>70</v>
      </c>
      <c r="T11" s="1"/>
    </row>
    <row r="12" spans="1:20" ht="15" customHeight="1">
      <c r="A12" s="12"/>
      <c r="B12" s="14" t="s">
        <v>78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31"/>
      <c r="T12" s="1"/>
    </row>
    <row r="13" spans="1:20" ht="15" customHeight="1">
      <c r="A13" s="12" t="s">
        <v>45</v>
      </c>
      <c r="B13" s="13" t="s">
        <v>3</v>
      </c>
      <c r="C13" s="25">
        <v>180566</v>
      </c>
      <c r="D13" s="25">
        <v>2600</v>
      </c>
      <c r="E13" s="25">
        <v>405251</v>
      </c>
      <c r="F13" s="25">
        <v>10147</v>
      </c>
      <c r="G13" s="25">
        <v>251065</v>
      </c>
      <c r="H13" s="25">
        <v>51567</v>
      </c>
      <c r="I13" s="25">
        <v>3343</v>
      </c>
      <c r="J13" s="25">
        <v>1122</v>
      </c>
      <c r="K13" s="25">
        <v>39262</v>
      </c>
      <c r="L13" s="25">
        <v>57405</v>
      </c>
      <c r="M13" s="25">
        <v>65660</v>
      </c>
      <c r="N13" s="25">
        <v>311869</v>
      </c>
      <c r="O13" s="25">
        <v>19333</v>
      </c>
      <c r="P13" s="25">
        <v>16826</v>
      </c>
      <c r="Q13" s="25">
        <v>8193</v>
      </c>
      <c r="R13" s="25">
        <v>164114</v>
      </c>
      <c r="S13" s="31">
        <v>39966</v>
      </c>
      <c r="T13" s="1"/>
    </row>
    <row r="14" spans="1:20" ht="15" customHeight="1">
      <c r="A14" s="12"/>
      <c r="B14" s="14" t="s">
        <v>79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1"/>
      <c r="T14" s="1"/>
    </row>
    <row r="15" spans="1:20" ht="15" customHeight="1">
      <c r="A15" s="12" t="s">
        <v>46</v>
      </c>
      <c r="B15" s="13" t="s">
        <v>4</v>
      </c>
      <c r="C15" s="25">
        <v>-25165</v>
      </c>
      <c r="D15" s="25">
        <v>-604</v>
      </c>
      <c r="E15" s="25">
        <v>-54588</v>
      </c>
      <c r="F15" s="25">
        <v>-1315</v>
      </c>
      <c r="G15" s="25">
        <v>-67057</v>
      </c>
      <c r="H15" s="25">
        <v>-4784</v>
      </c>
      <c r="I15" s="25">
        <v>-564</v>
      </c>
      <c r="J15" s="25">
        <v>-228</v>
      </c>
      <c r="K15" s="25">
        <v>-4425</v>
      </c>
      <c r="L15" s="25">
        <v>-17480</v>
      </c>
      <c r="M15" s="25">
        <v>-16464</v>
      </c>
      <c r="N15" s="25">
        <v>-64165</v>
      </c>
      <c r="O15" s="25">
        <v>-476</v>
      </c>
      <c r="P15" s="25">
        <v>-2829</v>
      </c>
      <c r="Q15" s="25">
        <v>-2372</v>
      </c>
      <c r="R15" s="25">
        <v>-30439</v>
      </c>
      <c r="S15" s="31">
        <v>-4447</v>
      </c>
      <c r="T15" s="1"/>
    </row>
    <row r="16" spans="1:20" ht="15" customHeight="1">
      <c r="A16" s="12"/>
      <c r="B16" s="14" t="s">
        <v>80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1"/>
      <c r="T16" s="1"/>
    </row>
    <row r="17" spans="1:20" ht="15" customHeight="1">
      <c r="A17" s="12" t="s">
        <v>47</v>
      </c>
      <c r="B17" s="13" t="s">
        <v>5</v>
      </c>
      <c r="C17" s="25">
        <v>36609</v>
      </c>
      <c r="D17" s="25">
        <v>-1782</v>
      </c>
      <c r="E17" s="25">
        <v>28515</v>
      </c>
      <c r="F17" s="25">
        <v>-50492</v>
      </c>
      <c r="G17" s="25">
        <v>-107479</v>
      </c>
      <c r="H17" s="25">
        <v>75248</v>
      </c>
      <c r="I17" s="25">
        <v>-3961</v>
      </c>
      <c r="J17" s="25">
        <v>242</v>
      </c>
      <c r="K17" s="25">
        <v>-1515</v>
      </c>
      <c r="L17" s="25">
        <v>-596</v>
      </c>
      <c r="M17" s="25">
        <v>11199</v>
      </c>
      <c r="N17" s="25">
        <v>32436</v>
      </c>
      <c r="O17" s="25">
        <v>-9371</v>
      </c>
      <c r="P17" s="25">
        <v>-603</v>
      </c>
      <c r="Q17" s="25">
        <v>2</v>
      </c>
      <c r="R17" s="25">
        <v>-7261</v>
      </c>
      <c r="S17" s="31">
        <v>-2089</v>
      </c>
      <c r="T17" s="1"/>
    </row>
    <row r="18" spans="1:20" ht="15" customHeight="1">
      <c r="A18" s="12"/>
      <c r="B18" s="14" t="s">
        <v>81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1"/>
      <c r="T18" s="1"/>
    </row>
    <row r="19" spans="1:20" ht="15" customHeight="1">
      <c r="A19" s="12" t="s">
        <v>48</v>
      </c>
      <c r="B19" s="13" t="s">
        <v>6</v>
      </c>
      <c r="C19" s="25">
        <v>-952</v>
      </c>
      <c r="D19" s="25">
        <v>159</v>
      </c>
      <c r="E19" s="25">
        <v>446690</v>
      </c>
      <c r="F19" s="25">
        <v>164319</v>
      </c>
      <c r="G19" s="25">
        <v>167250</v>
      </c>
      <c r="H19" s="25">
        <v>-1094</v>
      </c>
      <c r="I19" s="25">
        <v>19109</v>
      </c>
      <c r="J19" s="25">
        <v>7100</v>
      </c>
      <c r="K19" s="25">
        <v>44731</v>
      </c>
      <c r="L19" s="25">
        <v>87870</v>
      </c>
      <c r="M19" s="25">
        <v>83418</v>
      </c>
      <c r="N19" s="25">
        <v>131671</v>
      </c>
      <c r="O19" s="25">
        <v>7247</v>
      </c>
      <c r="P19" s="25">
        <v>2048</v>
      </c>
      <c r="Q19" s="25">
        <v>0</v>
      </c>
      <c r="R19" s="25">
        <v>20586</v>
      </c>
      <c r="S19" s="31">
        <v>-96</v>
      </c>
      <c r="T19" s="1"/>
    </row>
    <row r="20" spans="1:20" ht="15" customHeight="1">
      <c r="A20" s="12"/>
      <c r="B20" s="14" t="s">
        <v>82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1"/>
      <c r="T20" s="1"/>
    </row>
    <row r="21" spans="1:20" ht="15" customHeight="1">
      <c r="A21" s="12" t="s">
        <v>49</v>
      </c>
      <c r="B21" s="13" t="s">
        <v>7</v>
      </c>
      <c r="C21" s="25">
        <v>60198</v>
      </c>
      <c r="D21" s="25">
        <v>1778</v>
      </c>
      <c r="E21" s="25">
        <v>62980</v>
      </c>
      <c r="F21" s="25">
        <v>2618</v>
      </c>
      <c r="G21" s="25">
        <v>25706</v>
      </c>
      <c r="H21" s="25">
        <v>-61718</v>
      </c>
      <c r="I21" s="25">
        <v>223</v>
      </c>
      <c r="J21" s="25">
        <v>239</v>
      </c>
      <c r="K21" s="25">
        <v>1258</v>
      </c>
      <c r="L21" s="25">
        <v>1836</v>
      </c>
      <c r="M21" s="25">
        <v>7239</v>
      </c>
      <c r="N21" s="25">
        <v>27863</v>
      </c>
      <c r="O21" s="25">
        <v>18</v>
      </c>
      <c r="P21" s="25">
        <v>754</v>
      </c>
      <c r="Q21" s="25">
        <v>0</v>
      </c>
      <c r="R21" s="25">
        <v>4608</v>
      </c>
      <c r="S21" s="31">
        <v>1502</v>
      </c>
      <c r="T21" s="1"/>
    </row>
    <row r="22" spans="1:20" ht="15" customHeight="1">
      <c r="A22" s="12"/>
      <c r="B22" s="14" t="s">
        <v>83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1"/>
      <c r="T22" s="1"/>
    </row>
    <row r="23" spans="1:20" ht="15" customHeight="1">
      <c r="A23" s="12" t="s">
        <v>50</v>
      </c>
      <c r="B23" s="13" t="s">
        <v>8</v>
      </c>
      <c r="C23" s="25">
        <v>-472</v>
      </c>
      <c r="D23" s="25">
        <v>22</v>
      </c>
      <c r="E23" s="25">
        <v>-12129</v>
      </c>
      <c r="F23" s="25">
        <v>1220</v>
      </c>
      <c r="G23" s="25">
        <v>13448</v>
      </c>
      <c r="H23" s="25">
        <v>-37</v>
      </c>
      <c r="I23" s="25">
        <v>2</v>
      </c>
      <c r="J23" s="25">
        <v>-206</v>
      </c>
      <c r="K23" s="25">
        <v>-21612</v>
      </c>
      <c r="L23" s="25">
        <v>-1312</v>
      </c>
      <c r="M23" s="25">
        <v>-7821</v>
      </c>
      <c r="N23" s="25">
        <v>110019</v>
      </c>
      <c r="O23" s="25">
        <v>0</v>
      </c>
      <c r="P23" s="25">
        <v>-6</v>
      </c>
      <c r="Q23" s="25">
        <v>0</v>
      </c>
      <c r="R23" s="25">
        <v>6927</v>
      </c>
      <c r="S23" s="31">
        <v>-1047</v>
      </c>
      <c r="T23" s="1"/>
    </row>
    <row r="24" spans="1:20" ht="15" customHeight="1">
      <c r="A24" s="12"/>
      <c r="B24" s="14" t="s">
        <v>84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1"/>
      <c r="T24" s="1"/>
    </row>
    <row r="25" spans="1:20" ht="15" customHeight="1">
      <c r="A25" s="12" t="s">
        <v>51</v>
      </c>
      <c r="B25" s="13" t="s">
        <v>9</v>
      </c>
      <c r="C25" s="25">
        <v>292866</v>
      </c>
      <c r="D25" s="25">
        <v>0</v>
      </c>
      <c r="E25" s="25">
        <v>13467</v>
      </c>
      <c r="F25" s="25">
        <v>0</v>
      </c>
      <c r="G25" s="25">
        <v>18655</v>
      </c>
      <c r="H25" s="25">
        <v>0</v>
      </c>
      <c r="I25" s="25">
        <v>0</v>
      </c>
      <c r="J25" s="25">
        <v>0</v>
      </c>
      <c r="K25" s="25">
        <v>0</v>
      </c>
      <c r="L25" s="25">
        <v>348209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13764</v>
      </c>
      <c r="S25" s="31">
        <v>0</v>
      </c>
      <c r="T25" s="1"/>
    </row>
    <row r="26" spans="1:20" ht="15" customHeight="1">
      <c r="A26" s="12"/>
      <c r="B26" s="14" t="s">
        <v>85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1"/>
      <c r="T26" s="1"/>
    </row>
    <row r="27" spans="1:20" ht="15" customHeight="1">
      <c r="A27" s="12" t="s">
        <v>52</v>
      </c>
      <c r="B27" s="13" t="s">
        <v>10</v>
      </c>
      <c r="C27" s="25">
        <v>-516464</v>
      </c>
      <c r="D27" s="25">
        <v>0</v>
      </c>
      <c r="E27" s="25">
        <v>-5566</v>
      </c>
      <c r="F27" s="25">
        <v>0</v>
      </c>
      <c r="G27" s="25">
        <v>-145527</v>
      </c>
      <c r="H27" s="25">
        <v>0</v>
      </c>
      <c r="I27" s="25">
        <v>0</v>
      </c>
      <c r="J27" s="25">
        <v>0</v>
      </c>
      <c r="K27" s="25">
        <v>0</v>
      </c>
      <c r="L27" s="25">
        <v>180948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-762</v>
      </c>
      <c r="S27" s="31">
        <v>0</v>
      </c>
      <c r="T27" s="1"/>
    </row>
    <row r="28" spans="1:20" ht="15" customHeight="1">
      <c r="A28" s="12"/>
      <c r="B28" s="14" t="s">
        <v>86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1"/>
      <c r="T28" s="1"/>
    </row>
    <row r="29" spans="1:20" ht="15" customHeight="1">
      <c r="A29" s="12" t="s">
        <v>53</v>
      </c>
      <c r="B29" s="13" t="s">
        <v>11</v>
      </c>
      <c r="C29" s="25">
        <v>242998</v>
      </c>
      <c r="D29" s="25">
        <v>0</v>
      </c>
      <c r="E29" s="25">
        <v>-2690</v>
      </c>
      <c r="F29" s="25">
        <v>0</v>
      </c>
      <c r="G29" s="25">
        <v>113932</v>
      </c>
      <c r="H29" s="25">
        <v>0</v>
      </c>
      <c r="I29" s="25">
        <v>0</v>
      </c>
      <c r="J29" s="25">
        <v>0</v>
      </c>
      <c r="K29" s="25">
        <v>0</v>
      </c>
      <c r="L29" s="25">
        <v>-188758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-7143</v>
      </c>
      <c r="S29" s="31">
        <v>0</v>
      </c>
      <c r="T29" s="1"/>
    </row>
    <row r="30" spans="1:20" ht="15" customHeight="1">
      <c r="A30" s="12"/>
      <c r="B30" s="14" t="s">
        <v>87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1"/>
      <c r="T30" s="1"/>
    </row>
    <row r="31" spans="1:20" ht="15" customHeight="1">
      <c r="A31" s="12" t="s">
        <v>54</v>
      </c>
      <c r="B31" s="13" t="s">
        <v>12</v>
      </c>
      <c r="C31" s="25">
        <v>-14173</v>
      </c>
      <c r="D31" s="25">
        <v>293</v>
      </c>
      <c r="E31" s="25">
        <v>-50202</v>
      </c>
      <c r="F31" s="25">
        <v>-88</v>
      </c>
      <c r="G31" s="25">
        <v>-93494</v>
      </c>
      <c r="H31" s="25">
        <v>-3221</v>
      </c>
      <c r="I31" s="25">
        <v>-311</v>
      </c>
      <c r="J31" s="25">
        <v>79</v>
      </c>
      <c r="K31" s="25">
        <v>2754</v>
      </c>
      <c r="L31" s="25">
        <v>-237883</v>
      </c>
      <c r="M31" s="25">
        <v>14767</v>
      </c>
      <c r="N31" s="25">
        <v>22069</v>
      </c>
      <c r="O31" s="25">
        <v>943</v>
      </c>
      <c r="P31" s="25">
        <v>-2578</v>
      </c>
      <c r="Q31" s="25">
        <v>997</v>
      </c>
      <c r="R31" s="25">
        <v>1529</v>
      </c>
      <c r="S31" s="31">
        <v>-3726</v>
      </c>
      <c r="T31" s="1"/>
    </row>
    <row r="32" spans="1:20" ht="15" customHeight="1">
      <c r="A32" s="12"/>
      <c r="B32" s="14" t="s">
        <v>88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1"/>
      <c r="T32" s="1"/>
    </row>
    <row r="33" spans="1:20" ht="15" customHeight="1">
      <c r="A33" s="15" t="s">
        <v>55</v>
      </c>
      <c r="B33" s="16" t="s">
        <v>89</v>
      </c>
      <c r="C33" s="26">
        <f>+SUM(C9:C31)</f>
        <v>587230</v>
      </c>
      <c r="D33" s="26">
        <f>+SUM(D9:D31)</f>
        <v>4926</v>
      </c>
      <c r="E33" s="26">
        <f t="shared" ref="E33:S33" si="1">+SUM(E9:E31)</f>
        <v>1465446</v>
      </c>
      <c r="F33" s="26">
        <f t="shared" si="1"/>
        <v>138277</v>
      </c>
      <c r="G33" s="26">
        <f t="shared" si="1"/>
        <v>397702</v>
      </c>
      <c r="H33" s="26">
        <f t="shared" si="1"/>
        <v>80550</v>
      </c>
      <c r="I33" s="26">
        <f t="shared" si="1"/>
        <v>51385</v>
      </c>
      <c r="J33" s="26">
        <f t="shared" si="1"/>
        <v>14398</v>
      </c>
      <c r="K33" s="26">
        <f t="shared" si="1"/>
        <v>116848</v>
      </c>
      <c r="L33" s="26">
        <f t="shared" si="1"/>
        <v>379299</v>
      </c>
      <c r="M33" s="26">
        <f t="shared" si="1"/>
        <v>285420</v>
      </c>
      <c r="N33" s="26">
        <f t="shared" si="1"/>
        <v>1153814</v>
      </c>
      <c r="O33" s="26">
        <f t="shared" si="1"/>
        <v>31180</v>
      </c>
      <c r="P33" s="26">
        <f t="shared" si="1"/>
        <v>37137</v>
      </c>
      <c r="Q33" s="26">
        <f t="shared" si="1"/>
        <v>25652</v>
      </c>
      <c r="R33" s="26">
        <f t="shared" si="1"/>
        <v>450491</v>
      </c>
      <c r="S33" s="32">
        <f t="shared" si="1"/>
        <v>160466</v>
      </c>
      <c r="T33" s="1"/>
    </row>
    <row r="34" spans="1:20" ht="15" customHeight="1">
      <c r="A34" s="15"/>
      <c r="B34" s="17" t="s">
        <v>90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32"/>
      <c r="T34" s="1"/>
    </row>
    <row r="35" spans="1:20" ht="15" customHeight="1">
      <c r="A35" s="12" t="s">
        <v>56</v>
      </c>
      <c r="B35" s="13" t="s">
        <v>13</v>
      </c>
      <c r="C35" s="25">
        <v>189077</v>
      </c>
      <c r="D35" s="25">
        <v>1959</v>
      </c>
      <c r="E35" s="25">
        <v>308926</v>
      </c>
      <c r="F35" s="25">
        <v>12858</v>
      </c>
      <c r="G35" s="25">
        <v>204401</v>
      </c>
      <c r="H35" s="25">
        <v>38576</v>
      </c>
      <c r="I35" s="25">
        <v>6124</v>
      </c>
      <c r="J35" s="25">
        <v>2418</v>
      </c>
      <c r="K35" s="25">
        <v>49614</v>
      </c>
      <c r="L35" s="25">
        <v>95227</v>
      </c>
      <c r="M35" s="25">
        <v>101839</v>
      </c>
      <c r="N35" s="25">
        <v>377023</v>
      </c>
      <c r="O35" s="25">
        <v>7363</v>
      </c>
      <c r="P35" s="25">
        <v>17488</v>
      </c>
      <c r="Q35" s="25">
        <v>3911</v>
      </c>
      <c r="R35" s="25">
        <v>137185</v>
      </c>
      <c r="S35" s="31">
        <v>27793</v>
      </c>
      <c r="T35" s="1"/>
    </row>
    <row r="36" spans="1:20" ht="15" customHeight="1">
      <c r="A36" s="12"/>
      <c r="B36" s="14" t="s">
        <v>91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1"/>
      <c r="T36" s="1"/>
    </row>
    <row r="37" spans="1:20" ht="15" customHeight="1">
      <c r="A37" s="12" t="s">
        <v>57</v>
      </c>
      <c r="B37" s="13" t="s">
        <v>14</v>
      </c>
      <c r="C37" s="25">
        <v>127061</v>
      </c>
      <c r="D37" s="25">
        <v>2091</v>
      </c>
      <c r="E37" s="25">
        <v>213019</v>
      </c>
      <c r="F37" s="25">
        <v>7710</v>
      </c>
      <c r="G37" s="25">
        <v>149017</v>
      </c>
      <c r="H37" s="25">
        <v>25741</v>
      </c>
      <c r="I37" s="25">
        <v>5238</v>
      </c>
      <c r="J37" s="25">
        <v>2252</v>
      </c>
      <c r="K37" s="25">
        <v>24524</v>
      </c>
      <c r="L37" s="25">
        <v>50872</v>
      </c>
      <c r="M37" s="25">
        <v>57758</v>
      </c>
      <c r="N37" s="25">
        <v>223536</v>
      </c>
      <c r="O37" s="25">
        <v>4004</v>
      </c>
      <c r="P37" s="25">
        <v>14399</v>
      </c>
      <c r="Q37" s="25">
        <v>6151</v>
      </c>
      <c r="R37" s="25">
        <v>77138</v>
      </c>
      <c r="S37" s="31">
        <v>40731</v>
      </c>
      <c r="T37" s="1"/>
    </row>
    <row r="38" spans="1:20" ht="15" customHeight="1">
      <c r="A38" s="12"/>
      <c r="B38" s="14" t="s">
        <v>92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1"/>
      <c r="T38" s="1"/>
    </row>
    <row r="39" spans="1:20" ht="15" customHeight="1">
      <c r="A39" s="12" t="s">
        <v>58</v>
      </c>
      <c r="B39" s="13" t="s">
        <v>15</v>
      </c>
      <c r="C39" s="25">
        <v>17504</v>
      </c>
      <c r="D39" s="25">
        <v>283</v>
      </c>
      <c r="E39" s="25">
        <v>33264</v>
      </c>
      <c r="F39" s="25">
        <v>616</v>
      </c>
      <c r="G39" s="25">
        <v>43540</v>
      </c>
      <c r="H39" s="25">
        <v>3358</v>
      </c>
      <c r="I39" s="25">
        <v>695</v>
      </c>
      <c r="J39" s="25">
        <v>214</v>
      </c>
      <c r="K39" s="25">
        <v>7062</v>
      </c>
      <c r="L39" s="25">
        <v>13549</v>
      </c>
      <c r="M39" s="25">
        <v>13846</v>
      </c>
      <c r="N39" s="25">
        <v>51984</v>
      </c>
      <c r="O39" s="25">
        <v>761</v>
      </c>
      <c r="P39" s="25">
        <v>4370</v>
      </c>
      <c r="Q39" s="25">
        <v>531</v>
      </c>
      <c r="R39" s="25">
        <v>23502</v>
      </c>
      <c r="S39" s="31">
        <v>3250</v>
      </c>
      <c r="T39" s="1"/>
    </row>
    <row r="40" spans="1:20" ht="15" customHeight="1">
      <c r="A40" s="12"/>
      <c r="B40" s="14" t="s">
        <v>93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31"/>
      <c r="T40" s="1"/>
    </row>
    <row r="41" spans="1:20" ht="15" customHeight="1">
      <c r="A41" s="12" t="s">
        <v>59</v>
      </c>
      <c r="B41" s="13" t="s">
        <v>16</v>
      </c>
      <c r="C41" s="25">
        <v>9556</v>
      </c>
      <c r="D41" s="25">
        <v>-111</v>
      </c>
      <c r="E41" s="25">
        <v>10610</v>
      </c>
      <c r="F41" s="25">
        <v>24333</v>
      </c>
      <c r="G41" s="25">
        <v>-77009</v>
      </c>
      <c r="H41" s="25">
        <v>1779</v>
      </c>
      <c r="I41" s="25">
        <v>-20</v>
      </c>
      <c r="J41" s="25">
        <v>0</v>
      </c>
      <c r="K41" s="25">
        <v>-1093</v>
      </c>
      <c r="L41" s="25">
        <v>94885</v>
      </c>
      <c r="M41" s="25">
        <v>-5226</v>
      </c>
      <c r="N41" s="25">
        <v>20368</v>
      </c>
      <c r="O41" s="25">
        <v>-2685</v>
      </c>
      <c r="P41" s="25">
        <v>333</v>
      </c>
      <c r="Q41" s="25">
        <v>0</v>
      </c>
      <c r="R41" s="25">
        <v>12758</v>
      </c>
      <c r="S41" s="31">
        <v>-2631</v>
      </c>
      <c r="T41" s="1"/>
    </row>
    <row r="42" spans="1:20" ht="15" customHeight="1">
      <c r="A42" s="12"/>
      <c r="B42" s="14" t="s">
        <v>94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31"/>
      <c r="T42" s="1"/>
    </row>
    <row r="43" spans="1:20" ht="15" customHeight="1">
      <c r="A43" s="12" t="s">
        <v>60</v>
      </c>
      <c r="B43" s="13" t="s">
        <v>17</v>
      </c>
      <c r="C43" s="25">
        <v>79115</v>
      </c>
      <c r="D43" s="25">
        <v>297</v>
      </c>
      <c r="E43" s="25">
        <v>474979</v>
      </c>
      <c r="F43" s="25">
        <v>27</v>
      </c>
      <c r="G43" s="25">
        <v>252340</v>
      </c>
      <c r="H43" s="25">
        <v>7886</v>
      </c>
      <c r="I43" s="25">
        <v>9547</v>
      </c>
      <c r="J43" s="25">
        <v>223</v>
      </c>
      <c r="K43" s="25">
        <v>29163</v>
      </c>
      <c r="L43" s="25">
        <v>86758</v>
      </c>
      <c r="M43" s="25">
        <v>151286</v>
      </c>
      <c r="N43" s="25">
        <v>235762</v>
      </c>
      <c r="O43" s="25">
        <v>2259</v>
      </c>
      <c r="P43" s="25">
        <v>16597</v>
      </c>
      <c r="Q43" s="25">
        <v>170</v>
      </c>
      <c r="R43" s="25">
        <v>42931</v>
      </c>
      <c r="S43" s="31">
        <v>28106</v>
      </c>
      <c r="T43" s="1"/>
    </row>
    <row r="44" spans="1:20" ht="15" customHeight="1">
      <c r="A44" s="12"/>
      <c r="B44" s="14" t="s">
        <v>95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31"/>
      <c r="T44" s="1"/>
    </row>
    <row r="45" spans="1:20" ht="15" customHeight="1">
      <c r="A45" s="12" t="s">
        <v>61</v>
      </c>
      <c r="B45" s="13" t="s">
        <v>18</v>
      </c>
      <c r="C45" s="25">
        <v>4479</v>
      </c>
      <c r="D45" s="25">
        <v>8</v>
      </c>
      <c r="E45" s="25">
        <v>26977</v>
      </c>
      <c r="F45" s="25">
        <v>0</v>
      </c>
      <c r="G45" s="25">
        <v>98304</v>
      </c>
      <c r="H45" s="25">
        <v>1232</v>
      </c>
      <c r="I45" s="25">
        <v>3783</v>
      </c>
      <c r="J45" s="25">
        <v>-100</v>
      </c>
      <c r="K45" s="25">
        <v>1386</v>
      </c>
      <c r="L45" s="25">
        <v>-1971</v>
      </c>
      <c r="M45" s="25">
        <v>10667</v>
      </c>
      <c r="N45" s="25">
        <v>0</v>
      </c>
      <c r="O45" s="25">
        <v>17291</v>
      </c>
      <c r="P45" s="25">
        <v>340</v>
      </c>
      <c r="Q45" s="25">
        <v>25</v>
      </c>
      <c r="R45" s="25">
        <v>458</v>
      </c>
      <c r="S45" s="31">
        <v>-593</v>
      </c>
      <c r="T45" s="1"/>
    </row>
    <row r="46" spans="1:20" ht="15" customHeight="1">
      <c r="A46" s="12"/>
      <c r="B46" s="14" t="s">
        <v>96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31"/>
      <c r="T46" s="1"/>
    </row>
    <row r="47" spans="1:20" ht="15" customHeight="1">
      <c r="A47" s="12" t="s">
        <v>62</v>
      </c>
      <c r="B47" s="13" t="s">
        <v>19</v>
      </c>
      <c r="C47" s="25">
        <v>2000</v>
      </c>
      <c r="D47" s="25">
        <v>0</v>
      </c>
      <c r="E47" s="25">
        <v>54242</v>
      </c>
      <c r="F47" s="25">
        <v>2</v>
      </c>
      <c r="G47" s="25">
        <v>-2066</v>
      </c>
      <c r="H47" s="25">
        <v>-839</v>
      </c>
      <c r="I47" s="25">
        <v>-311</v>
      </c>
      <c r="J47" s="25">
        <v>-166</v>
      </c>
      <c r="K47" s="25">
        <v>24576</v>
      </c>
      <c r="L47" s="25">
        <v>4436</v>
      </c>
      <c r="M47" s="25">
        <v>8416</v>
      </c>
      <c r="N47" s="25">
        <v>65568</v>
      </c>
      <c r="O47" s="25">
        <v>-3</v>
      </c>
      <c r="P47" s="25">
        <v>1533</v>
      </c>
      <c r="Q47" s="25">
        <v>1534</v>
      </c>
      <c r="R47" s="25">
        <v>9522</v>
      </c>
      <c r="S47" s="31">
        <v>0</v>
      </c>
      <c r="T47" s="1"/>
    </row>
    <row r="48" spans="1:20" ht="15" customHeight="1">
      <c r="A48" s="12"/>
      <c r="B48" s="14" t="s">
        <v>97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1"/>
      <c r="T48" s="1"/>
    </row>
    <row r="49" spans="1:20" ht="15" customHeight="1">
      <c r="A49" s="12" t="s">
        <v>63</v>
      </c>
      <c r="B49" s="13" t="s">
        <v>20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31">
        <v>0</v>
      </c>
      <c r="T49" s="1"/>
    </row>
    <row r="50" spans="1:20" ht="15" customHeight="1">
      <c r="A50" s="12"/>
      <c r="B50" s="14" t="s">
        <v>98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1"/>
      <c r="T50" s="1"/>
    </row>
    <row r="51" spans="1:20" ht="15" customHeight="1">
      <c r="A51" s="12" t="s">
        <v>64</v>
      </c>
      <c r="B51" s="13" t="s">
        <v>21</v>
      </c>
      <c r="C51" s="25">
        <v>12737</v>
      </c>
      <c r="D51" s="25">
        <v>0</v>
      </c>
      <c r="E51" s="25">
        <v>20616</v>
      </c>
      <c r="F51" s="25">
        <v>0</v>
      </c>
      <c r="G51" s="25">
        <v>5971</v>
      </c>
      <c r="H51" s="25">
        <v>-461</v>
      </c>
      <c r="I51" s="25">
        <v>0</v>
      </c>
      <c r="J51" s="25">
        <v>0</v>
      </c>
      <c r="K51" s="25">
        <v>1905</v>
      </c>
      <c r="L51" s="25">
        <v>-58</v>
      </c>
      <c r="M51" s="25">
        <v>-4116</v>
      </c>
      <c r="N51" s="25">
        <v>33910</v>
      </c>
      <c r="O51" s="25">
        <v>-1879</v>
      </c>
      <c r="P51" s="25">
        <v>0</v>
      </c>
      <c r="Q51" s="25">
        <v>0</v>
      </c>
      <c r="R51" s="25">
        <v>9251</v>
      </c>
      <c r="S51" s="31">
        <v>0</v>
      </c>
      <c r="T51" s="1"/>
    </row>
    <row r="52" spans="1:20" ht="15" customHeight="1">
      <c r="A52" s="12"/>
      <c r="B52" s="14" t="s">
        <v>99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1"/>
      <c r="T52" s="1"/>
    </row>
    <row r="53" spans="1:20" ht="15" customHeight="1">
      <c r="A53" s="15" t="s">
        <v>65</v>
      </c>
      <c r="B53" s="16" t="s">
        <v>22</v>
      </c>
      <c r="C53" s="26">
        <f>+C33-SUM(C35:C48)+C49+C51</f>
        <v>171175</v>
      </c>
      <c r="D53" s="26">
        <f t="shared" ref="D53" si="2">+D33-SUM(D35:D48)+D49+D51</f>
        <v>399</v>
      </c>
      <c r="E53" s="26">
        <f t="shared" ref="E53:S53" si="3">+E33-SUM(E35:E48)+E49+E51</f>
        <v>364045</v>
      </c>
      <c r="F53" s="26">
        <f t="shared" si="3"/>
        <v>92731</v>
      </c>
      <c r="G53" s="26">
        <f t="shared" si="3"/>
        <v>-264854</v>
      </c>
      <c r="H53" s="26">
        <f t="shared" si="3"/>
        <v>2356</v>
      </c>
      <c r="I53" s="26">
        <f t="shared" si="3"/>
        <v>26329</v>
      </c>
      <c r="J53" s="26">
        <f t="shared" si="3"/>
        <v>9557</v>
      </c>
      <c r="K53" s="26">
        <f t="shared" si="3"/>
        <v>-16479</v>
      </c>
      <c r="L53" s="26">
        <f t="shared" si="3"/>
        <v>35485</v>
      </c>
      <c r="M53" s="26">
        <f t="shared" si="3"/>
        <v>-57282</v>
      </c>
      <c r="N53" s="26">
        <f t="shared" si="3"/>
        <v>213483</v>
      </c>
      <c r="O53" s="26">
        <f t="shared" si="3"/>
        <v>311</v>
      </c>
      <c r="P53" s="26">
        <f t="shared" si="3"/>
        <v>-17923</v>
      </c>
      <c r="Q53" s="26">
        <f t="shared" si="3"/>
        <v>13330</v>
      </c>
      <c r="R53" s="26">
        <f t="shared" si="3"/>
        <v>156248</v>
      </c>
      <c r="S53" s="32">
        <f t="shared" si="3"/>
        <v>63810</v>
      </c>
      <c r="T53" s="1"/>
    </row>
    <row r="54" spans="1:20" ht="15" customHeight="1">
      <c r="A54" s="15"/>
      <c r="B54" s="17" t="s">
        <v>100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32"/>
      <c r="T54" s="1"/>
    </row>
    <row r="55" spans="1:20" ht="15" customHeight="1">
      <c r="A55" s="12" t="s">
        <v>66</v>
      </c>
      <c r="B55" s="13" t="s">
        <v>30</v>
      </c>
      <c r="C55" s="27">
        <f>+C57+C59</f>
        <v>25542</v>
      </c>
      <c r="D55" s="27">
        <f>+D57+D59</f>
        <v>162</v>
      </c>
      <c r="E55" s="27">
        <f t="shared" ref="E55:S55" si="4">+E57+E59</f>
        <v>54449</v>
      </c>
      <c r="F55" s="27">
        <f t="shared" si="4"/>
        <v>41097</v>
      </c>
      <c r="G55" s="27">
        <f t="shared" si="4"/>
        <v>-28029</v>
      </c>
      <c r="H55" s="27">
        <f t="shared" si="4"/>
        <v>2049</v>
      </c>
      <c r="I55" s="27">
        <f t="shared" si="4"/>
        <v>14651</v>
      </c>
      <c r="J55" s="27">
        <f t="shared" si="4"/>
        <v>2737</v>
      </c>
      <c r="K55" s="27">
        <f t="shared" si="4"/>
        <v>3038</v>
      </c>
      <c r="L55" s="27">
        <f t="shared" si="4"/>
        <v>9830</v>
      </c>
      <c r="M55" s="27">
        <f t="shared" si="4"/>
        <v>-27888</v>
      </c>
      <c r="N55" s="27">
        <f t="shared" si="4"/>
        <v>119605</v>
      </c>
      <c r="O55" s="27">
        <f t="shared" si="4"/>
        <v>-385</v>
      </c>
      <c r="P55" s="27">
        <f t="shared" si="4"/>
        <v>-2135</v>
      </c>
      <c r="Q55" s="27">
        <f t="shared" si="4"/>
        <v>4719</v>
      </c>
      <c r="R55" s="27">
        <f t="shared" si="4"/>
        <v>52597</v>
      </c>
      <c r="S55" s="33">
        <f t="shared" si="4"/>
        <v>-16025</v>
      </c>
      <c r="T55" s="1"/>
    </row>
    <row r="56" spans="1:20" ht="15" customHeight="1">
      <c r="A56" s="12"/>
      <c r="B56" s="14" t="s">
        <v>101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33"/>
      <c r="T56" s="1"/>
    </row>
    <row r="57" spans="1:20" ht="15" customHeight="1">
      <c r="A57" s="15"/>
      <c r="B57" s="13" t="s">
        <v>67</v>
      </c>
      <c r="C57" s="25">
        <v>33460</v>
      </c>
      <c r="D57" s="25">
        <v>142</v>
      </c>
      <c r="E57" s="25">
        <v>44804</v>
      </c>
      <c r="F57" s="25">
        <v>40737</v>
      </c>
      <c r="G57" s="25">
        <v>35124</v>
      </c>
      <c r="H57" s="25">
        <v>4410</v>
      </c>
      <c r="I57" s="25">
        <v>17605</v>
      </c>
      <c r="J57" s="25">
        <v>2228</v>
      </c>
      <c r="K57" s="25">
        <v>19725</v>
      </c>
      <c r="L57" s="25">
        <v>26105</v>
      </c>
      <c r="M57" s="25">
        <v>-218</v>
      </c>
      <c r="N57" s="25">
        <v>106867</v>
      </c>
      <c r="O57" s="25">
        <v>4645</v>
      </c>
      <c r="P57" s="25">
        <v>2208</v>
      </c>
      <c r="Q57" s="25">
        <v>4348</v>
      </c>
      <c r="R57" s="25">
        <v>26869</v>
      </c>
      <c r="S57" s="31">
        <v>-15231</v>
      </c>
      <c r="T57" s="1"/>
    </row>
    <row r="58" spans="1:20" ht="15" customHeight="1">
      <c r="A58" s="15"/>
      <c r="B58" s="18" t="s">
        <v>102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1"/>
      <c r="T58" s="1"/>
    </row>
    <row r="59" spans="1:20" ht="15" customHeight="1">
      <c r="A59" s="15"/>
      <c r="B59" s="13" t="s">
        <v>68</v>
      </c>
      <c r="C59" s="25">
        <v>-7918</v>
      </c>
      <c r="D59" s="25">
        <v>20</v>
      </c>
      <c r="E59" s="25">
        <v>9645</v>
      </c>
      <c r="F59" s="25">
        <v>360</v>
      </c>
      <c r="G59" s="25">
        <v>-63153</v>
      </c>
      <c r="H59" s="25">
        <v>-2361</v>
      </c>
      <c r="I59" s="25">
        <v>-2954</v>
      </c>
      <c r="J59" s="25">
        <v>509</v>
      </c>
      <c r="K59" s="25">
        <v>-16687</v>
      </c>
      <c r="L59" s="25">
        <v>-16275</v>
      </c>
      <c r="M59" s="25">
        <v>-27670</v>
      </c>
      <c r="N59" s="25">
        <v>12738</v>
      </c>
      <c r="O59" s="25">
        <v>-5030</v>
      </c>
      <c r="P59" s="25">
        <v>-4343</v>
      </c>
      <c r="Q59" s="25">
        <v>371</v>
      </c>
      <c r="R59" s="25">
        <v>25728</v>
      </c>
      <c r="S59" s="31">
        <v>-794</v>
      </c>
      <c r="T59" s="1"/>
    </row>
    <row r="60" spans="1:20" ht="15" customHeight="1">
      <c r="A60" s="15"/>
      <c r="B60" s="18" t="s">
        <v>103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1"/>
      <c r="T60" s="1"/>
    </row>
    <row r="61" spans="1:20" ht="15" customHeight="1">
      <c r="A61" s="15" t="s">
        <v>69</v>
      </c>
      <c r="B61" s="16" t="s">
        <v>23</v>
      </c>
      <c r="C61" s="26">
        <f>+C53-C55</f>
        <v>145633</v>
      </c>
      <c r="D61" s="26">
        <f t="shared" ref="D61" si="5">+D53-D55</f>
        <v>237</v>
      </c>
      <c r="E61" s="26">
        <f t="shared" ref="E61:S61" si="6">+E53-E55</f>
        <v>309596</v>
      </c>
      <c r="F61" s="26">
        <f t="shared" si="6"/>
        <v>51634</v>
      </c>
      <c r="G61" s="26">
        <f t="shared" si="6"/>
        <v>-236825</v>
      </c>
      <c r="H61" s="26">
        <f t="shared" si="6"/>
        <v>307</v>
      </c>
      <c r="I61" s="26">
        <f t="shared" si="6"/>
        <v>11678</v>
      </c>
      <c r="J61" s="26">
        <f t="shared" si="6"/>
        <v>6820</v>
      </c>
      <c r="K61" s="26">
        <f t="shared" si="6"/>
        <v>-19517</v>
      </c>
      <c r="L61" s="26">
        <f t="shared" si="6"/>
        <v>25655</v>
      </c>
      <c r="M61" s="26">
        <f t="shared" si="6"/>
        <v>-29394</v>
      </c>
      <c r="N61" s="26">
        <f t="shared" si="6"/>
        <v>93878</v>
      </c>
      <c r="O61" s="26">
        <f t="shared" si="6"/>
        <v>696</v>
      </c>
      <c r="P61" s="26">
        <f t="shared" si="6"/>
        <v>-15788</v>
      </c>
      <c r="Q61" s="26">
        <f t="shared" si="6"/>
        <v>8611</v>
      </c>
      <c r="R61" s="26">
        <f t="shared" si="6"/>
        <v>103651</v>
      </c>
      <c r="S61" s="32">
        <f t="shared" si="6"/>
        <v>79835</v>
      </c>
      <c r="T61" s="1"/>
    </row>
    <row r="62" spans="1:20" ht="15" customHeight="1">
      <c r="A62" s="15"/>
      <c r="B62" s="17" t="s">
        <v>104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32"/>
      <c r="T62" s="1"/>
    </row>
    <row r="63" spans="1:20" ht="15" customHeight="1">
      <c r="A63" s="12" t="s">
        <v>70</v>
      </c>
      <c r="B63" s="19" t="s">
        <v>105</v>
      </c>
      <c r="C63" s="25">
        <v>0</v>
      </c>
      <c r="D63" s="25">
        <v>0</v>
      </c>
      <c r="E63" s="25">
        <v>14762</v>
      </c>
      <c r="F63" s="25">
        <v>0</v>
      </c>
      <c r="G63" s="25">
        <v>-4743</v>
      </c>
      <c r="H63" s="25">
        <v>0</v>
      </c>
      <c r="I63" s="25">
        <v>0</v>
      </c>
      <c r="J63" s="25">
        <v>0</v>
      </c>
      <c r="K63" s="25">
        <v>36460</v>
      </c>
      <c r="L63" s="25">
        <v>0</v>
      </c>
      <c r="M63" s="25">
        <v>0</v>
      </c>
      <c r="N63" s="25">
        <v>0</v>
      </c>
      <c r="O63" s="25">
        <v>0</v>
      </c>
      <c r="P63" s="25">
        <v>-44</v>
      </c>
      <c r="Q63" s="25">
        <v>0</v>
      </c>
      <c r="R63" s="25">
        <v>2254</v>
      </c>
      <c r="S63" s="31">
        <v>0</v>
      </c>
      <c r="T63" s="1"/>
    </row>
    <row r="64" spans="1:20" ht="15" customHeight="1">
      <c r="A64" s="12"/>
      <c r="B64" s="20" t="s">
        <v>106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1"/>
      <c r="T64" s="1"/>
    </row>
    <row r="65" spans="1:20" ht="15" customHeight="1">
      <c r="A65" s="12" t="s">
        <v>71</v>
      </c>
      <c r="B65" s="13" t="s">
        <v>24</v>
      </c>
      <c r="C65" s="25">
        <v>69455</v>
      </c>
      <c r="D65" s="25">
        <v>85</v>
      </c>
      <c r="E65" s="25">
        <v>68852</v>
      </c>
      <c r="F65" s="25">
        <v>0</v>
      </c>
      <c r="G65" s="25">
        <v>10369</v>
      </c>
      <c r="H65" s="25">
        <v>15</v>
      </c>
      <c r="I65" s="25">
        <v>18</v>
      </c>
      <c r="J65" s="25">
        <v>33</v>
      </c>
      <c r="K65" s="25">
        <v>840</v>
      </c>
      <c r="L65" s="25">
        <v>72</v>
      </c>
      <c r="M65" s="25">
        <v>-485</v>
      </c>
      <c r="N65" s="25">
        <v>46817</v>
      </c>
      <c r="O65" s="25">
        <v>0</v>
      </c>
      <c r="P65" s="25">
        <v>0</v>
      </c>
      <c r="Q65" s="25">
        <v>0</v>
      </c>
      <c r="R65" s="25">
        <v>95</v>
      </c>
      <c r="S65" s="31">
        <v>0</v>
      </c>
      <c r="T65" s="1"/>
    </row>
    <row r="66" spans="1:20" ht="15" customHeight="1">
      <c r="A66" s="12"/>
      <c r="B66" s="14" t="s">
        <v>107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1"/>
      <c r="T66" s="1"/>
    </row>
    <row r="67" spans="1:20" ht="15" customHeight="1">
      <c r="A67" s="21" t="s">
        <v>72</v>
      </c>
      <c r="B67" s="22" t="s">
        <v>108</v>
      </c>
      <c r="C67" s="28">
        <f>+C61-C65</f>
        <v>76178</v>
      </c>
      <c r="D67" s="28">
        <f t="shared" ref="D67" si="7">+D61-D65</f>
        <v>152</v>
      </c>
      <c r="E67" s="28">
        <f t="shared" ref="E67:S67" si="8">+E61-E65</f>
        <v>240744</v>
      </c>
      <c r="F67" s="28">
        <f t="shared" si="8"/>
        <v>51634</v>
      </c>
      <c r="G67" s="28">
        <f>+G61-G65+G63</f>
        <v>-251937</v>
      </c>
      <c r="H67" s="28">
        <f t="shared" si="8"/>
        <v>292</v>
      </c>
      <c r="I67" s="28">
        <f t="shared" si="8"/>
        <v>11660</v>
      </c>
      <c r="J67" s="28">
        <f t="shared" si="8"/>
        <v>6787</v>
      </c>
      <c r="K67" s="28">
        <f>+K61-K65+K63</f>
        <v>16103</v>
      </c>
      <c r="L67" s="28">
        <f t="shared" si="8"/>
        <v>25583</v>
      </c>
      <c r="M67" s="28">
        <f t="shared" si="8"/>
        <v>-28909</v>
      </c>
      <c r="N67" s="28">
        <f t="shared" si="8"/>
        <v>47061</v>
      </c>
      <c r="O67" s="28">
        <f t="shared" si="8"/>
        <v>696</v>
      </c>
      <c r="P67" s="28">
        <f t="shared" si="8"/>
        <v>-15788</v>
      </c>
      <c r="Q67" s="28">
        <f t="shared" si="8"/>
        <v>8611</v>
      </c>
      <c r="R67" s="28">
        <f t="shared" si="8"/>
        <v>103556</v>
      </c>
      <c r="S67" s="34">
        <f t="shared" si="8"/>
        <v>79835</v>
      </c>
      <c r="T67" s="1"/>
    </row>
    <row r="68" spans="1:20" ht="15" customHeight="1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"/>
    </row>
    <row r="69" spans="1:20" ht="15" customHeight="1">
      <c r="A69" s="9" t="s">
        <v>109</v>
      </c>
      <c r="C69" s="35">
        <f>+C67-'[1]JUN 2015'!$C$134</f>
        <v>0</v>
      </c>
      <c r="D69" s="35">
        <f>+D67-'[1]JUN 2015'!$D$134</f>
        <v>0</v>
      </c>
      <c r="E69" s="35">
        <f>+E67-'[1]JUN 2015'!E134</f>
        <v>0</v>
      </c>
      <c r="F69" s="35">
        <f>+F67-'[1]JUN 2015'!F134</f>
        <v>0</v>
      </c>
      <c r="G69" s="35">
        <f>+G67-'[1]JUN 2015'!G134</f>
        <v>0</v>
      </c>
      <c r="H69" s="35">
        <f>+H67-'[1]JUN 2015'!H134</f>
        <v>0</v>
      </c>
      <c r="I69" s="35">
        <f>+I67-'[1]JUN 2015'!I134</f>
        <v>0</v>
      </c>
      <c r="J69" s="35">
        <f>+J67-'[1]JUN 2015'!J134</f>
        <v>0</v>
      </c>
      <c r="K69" s="35">
        <f>+K67-'[1]JUN 2015'!K134</f>
        <v>0</v>
      </c>
      <c r="L69" s="35">
        <f>+L67-'[1]JUN 2015'!L134</f>
        <v>0</v>
      </c>
      <c r="M69" s="35">
        <f>+M67-'[1]JUN 2015'!M134</f>
        <v>0</v>
      </c>
      <c r="N69" s="35">
        <f>+N67-'[1]JUN 2015'!N134</f>
        <v>0</v>
      </c>
      <c r="O69" s="35">
        <f>+O67-'[1]JUN 2015'!O134</f>
        <v>0</v>
      </c>
      <c r="P69" s="35">
        <f>+P67-'[1]JUN 2015'!P134</f>
        <v>0</v>
      </c>
      <c r="Q69" s="35">
        <f>+Q67-'[1]JUN 2015'!Q134</f>
        <v>0</v>
      </c>
      <c r="R69" s="35">
        <f>+R67-'[1]JUN 2015'!R134</f>
        <v>0</v>
      </c>
      <c r="S69" s="35">
        <f>+S67-'[1]JUN 2015'!S134</f>
        <v>0</v>
      </c>
      <c r="T69" s="1"/>
    </row>
    <row r="70" spans="1:20" ht="15" customHeight="1">
      <c r="A70" s="23" t="s">
        <v>110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"/>
    </row>
    <row r="71" spans="1:20" ht="15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"/>
    </row>
    <row r="72" spans="1:20" ht="15" customHeight="1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1"/>
    </row>
    <row r="73" spans="1:20" ht="11.2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1"/>
    </row>
    <row r="74" spans="1:20" ht="11.2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"/>
    </row>
    <row r="75" spans="1:20" ht="11.2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1"/>
    </row>
    <row r="76" spans="1:20" ht="11.2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1"/>
    </row>
    <row r="77" spans="1:20" ht="11.2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1"/>
    </row>
    <row r="78" spans="1:20" ht="11.2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1"/>
    </row>
    <row r="80" spans="1:20" ht="11.2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1"/>
    </row>
    <row r="113" spans="2:20" ht="11.25">
      <c r="B113" s="7"/>
      <c r="T113" s="1"/>
    </row>
  </sheetData>
  <pageMargins left="0.27559055118110237" right="0.35433070866141736" top="0.47244094488188981" bottom="0.43307086614173229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 2015</vt:lpstr>
      <vt:lpstr>'JUN 2015'!Títulos_de_Impressão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2011-06-21T13:54:17Z</cp:lastPrinted>
  <dcterms:created xsi:type="dcterms:W3CDTF">2010-12-06T09:12:07Z</dcterms:created>
  <dcterms:modified xsi:type="dcterms:W3CDTF">2015-12-04T16:52:22Z</dcterms:modified>
</cp:coreProperties>
</file>